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490" windowHeight="7455" tabRatio="859" firstSheet="12" activeTab="16"/>
  </bookViews>
  <sheets>
    <sheet name="AIR.Д.Пр." sheetId="105" r:id="rId1"/>
    <sheet name="Дети 6-9 Пр." sheetId="74" r:id="rId2"/>
    <sheet name="Юн. А 10-14 Д.Л." sheetId="99" r:id="rId3"/>
    <sheet name="Юн. А 10-14 Д.Пр. " sheetId="100" r:id="rId4"/>
    <sheet name="Юн. Б 15-17 Д.Л." sheetId="101" r:id="rId5"/>
    <sheet name="Вз. Л." sheetId="102" r:id="rId6"/>
    <sheet name="Вз. Дуэт. Л. " sheetId="103" r:id="rId7"/>
    <sheet name="Вз.Пр." sheetId="104" r:id="rId8"/>
    <sheet name="Дети Пол. 6-9 Л." sheetId="106" r:id="rId9"/>
    <sheet name="Дети Пол. 6-9 Пр." sheetId="107" r:id="rId10"/>
    <sheet name="Юн. Пол. 10-14.Д.Л." sheetId="109" r:id="rId11"/>
    <sheet name="Юн. Пол. 10-14 Д.Полупр." sheetId="108" r:id="rId12"/>
    <sheet name="Юн. Пол. 10-14.Д. Пр." sheetId="110" r:id="rId13"/>
    <sheet name="Юн. Пол.Б 15-17 Д.Пр." sheetId="111" r:id="rId14"/>
    <sheet name="Юн. Пол.Б 15-17 Юн.Пр." sheetId="112" r:id="rId15"/>
    <sheet name="2" sheetId="86" r:id="rId16"/>
    <sheet name="Кол.Дети 6-9.Л." sheetId="113" r:id="rId17"/>
    <sheet name="Кол.Юн.А Д.Л." sheetId="114" r:id="rId18"/>
    <sheet name="Кол. Юн.Б Д.Л." sheetId="115" r:id="rId19"/>
    <sheet name="Кол.Вз.Л." sheetId="116" r:id="rId20"/>
  </sheets>
  <definedNames>
    <definedName name="_xlnm.Print_Area" localSheetId="15">'2'!$A$1:$T$156</definedName>
    <definedName name="_xlnm.Print_Area" localSheetId="0">AIR.Д.Пр.!$A$1:$P$14</definedName>
    <definedName name="_xlnm.Print_Area" localSheetId="6">'Вз. Дуэт. Л. '!$A$1:$P$14</definedName>
    <definedName name="_xlnm.Print_Area" localSheetId="5">'Вз. Л.'!$A$1:$P$14</definedName>
    <definedName name="_xlnm.Print_Area" localSheetId="7">Вз.Пр.!$A$1:$P$14</definedName>
    <definedName name="_xlnm.Print_Area" localSheetId="1">'Дети 6-9 Пр.'!$A$1:$O$14</definedName>
    <definedName name="_xlnm.Print_Area" localSheetId="8">'Дети Пол. 6-9 Л.'!$A$1:$N$14</definedName>
    <definedName name="_xlnm.Print_Area" localSheetId="9">'Дети Пол. 6-9 Пр.'!$A$1:$N$14</definedName>
    <definedName name="_xlnm.Print_Area" localSheetId="18">'Кол. Юн.Б Д.Л.'!$A$1:$P$14</definedName>
    <definedName name="_xlnm.Print_Area" localSheetId="19">Кол.Вз.Л.!$A$1:$P$14</definedName>
    <definedName name="_xlnm.Print_Area" localSheetId="16">'Кол.Дети 6-9.Л.'!$A$1:$P$14</definedName>
    <definedName name="_xlnm.Print_Area" localSheetId="17">'Кол.Юн.А Д.Л.'!$A$1:$P$14</definedName>
    <definedName name="_xlnm.Print_Area" localSheetId="2">'Юн. А 10-14 Д.Л.'!$A$1:$O$14</definedName>
    <definedName name="_xlnm.Print_Area" localSheetId="3">'Юн. А 10-14 Д.Пр. '!$A$1:$P$14</definedName>
    <definedName name="_xlnm.Print_Area" localSheetId="4">'Юн. Б 15-17 Д.Л.'!$A$1:$P$14</definedName>
    <definedName name="_xlnm.Print_Area" localSheetId="11">'Юн. Пол. 10-14 Д.Полупр.'!$A$1:$P$14</definedName>
    <definedName name="_xlnm.Print_Area" localSheetId="12">'Юн. Пол. 10-14.Д. Пр.'!$A$1:$P$14</definedName>
    <definedName name="_xlnm.Print_Area" localSheetId="10">'Юн. Пол. 10-14.Д.Л.'!$A$1:$P$14</definedName>
    <definedName name="_xlnm.Print_Area" localSheetId="13">'Юн. Пол.Б 15-17 Д.Пр.'!$A$1:$P$14</definedName>
    <definedName name="_xlnm.Print_Area" localSheetId="14">'Юн. Пол.Б 15-17 Юн.Пр.'!$A$1:$P$14</definedName>
  </definedNames>
  <calcPr calcId="145621"/>
</workbook>
</file>

<file path=xl/calcChain.xml><?xml version="1.0" encoding="utf-8"?>
<calcChain xmlns="http://schemas.openxmlformats.org/spreadsheetml/2006/main">
  <c r="I18" i="105" l="1"/>
  <c r="H18" i="116"/>
  <c r="G18" i="116"/>
  <c r="H18" i="115"/>
  <c r="G18" i="115"/>
  <c r="H21" i="114"/>
  <c r="G21" i="114"/>
  <c r="H20" i="114"/>
  <c r="G20" i="114"/>
  <c r="H19" i="114"/>
  <c r="G19" i="114"/>
  <c r="H18" i="114"/>
  <c r="G18" i="114"/>
  <c r="H19" i="113"/>
  <c r="G19" i="113"/>
  <c r="H18" i="113"/>
  <c r="G18" i="113"/>
  <c r="H18" i="112"/>
  <c r="G18" i="112"/>
  <c r="H18" i="111"/>
  <c r="G18" i="111"/>
  <c r="H18" i="110"/>
  <c r="G18" i="110"/>
  <c r="H20" i="108"/>
  <c r="G20" i="108"/>
  <c r="H19" i="108"/>
  <c r="G19" i="108"/>
  <c r="E19" i="108" s="1"/>
  <c r="D19" i="108" s="1"/>
  <c r="H18" i="108"/>
  <c r="E18" i="108" s="1"/>
  <c r="D18" i="108" s="1"/>
  <c r="G18" i="108"/>
  <c r="H18" i="109"/>
  <c r="E18" i="109" s="1"/>
  <c r="D18" i="109" s="1"/>
  <c r="C18" i="109" s="1"/>
  <c r="G18" i="109"/>
  <c r="H18" i="107"/>
  <c r="G18" i="107"/>
  <c r="H18" i="106"/>
  <c r="G18" i="106"/>
  <c r="G19" i="104"/>
  <c r="H19" i="104"/>
  <c r="H18" i="104"/>
  <c r="G18" i="104"/>
  <c r="H18" i="103"/>
  <c r="G18" i="103"/>
  <c r="H18" i="102"/>
  <c r="G18" i="102"/>
  <c r="G19" i="101"/>
  <c r="H19" i="101"/>
  <c r="H18" i="101"/>
  <c r="G18" i="101"/>
  <c r="G19" i="100"/>
  <c r="H19" i="100"/>
  <c r="G20" i="100"/>
  <c r="H20" i="100"/>
  <c r="H18" i="100"/>
  <c r="G18" i="100"/>
  <c r="G19" i="99"/>
  <c r="H19" i="99"/>
  <c r="G20" i="99"/>
  <c r="H20" i="99"/>
  <c r="H18" i="99"/>
  <c r="G18" i="99"/>
  <c r="H18" i="74"/>
  <c r="G18" i="74"/>
  <c r="H18" i="105"/>
  <c r="G18" i="105"/>
  <c r="E18" i="111" l="1"/>
  <c r="D18" i="111" s="1"/>
  <c r="C18" i="111" s="1"/>
  <c r="E18" i="110"/>
  <c r="D18" i="110" s="1"/>
  <c r="C18" i="110" s="1"/>
  <c r="E20" i="108"/>
  <c r="D20" i="108" s="1"/>
  <c r="C20" i="108" s="1"/>
  <c r="E18" i="107"/>
  <c r="D18" i="107" s="1"/>
  <c r="C18" i="107" s="1"/>
  <c r="E18" i="116"/>
  <c r="D18" i="116" s="1"/>
  <c r="C18" i="116" s="1"/>
  <c r="E18" i="115"/>
  <c r="D18" i="115" s="1"/>
  <c r="C18" i="115" s="1"/>
  <c r="E21" i="114"/>
  <c r="D21" i="114" s="1"/>
  <c r="E20" i="114"/>
  <c r="D20" i="114" s="1"/>
  <c r="E19" i="114"/>
  <c r="D19" i="114" s="1"/>
  <c r="E18" i="114"/>
  <c r="D18" i="114" s="1"/>
  <c r="C18" i="114" s="1"/>
  <c r="E18" i="106"/>
  <c r="D18" i="106" s="1"/>
  <c r="C18" i="106" s="1"/>
  <c r="E18" i="112"/>
  <c r="D18" i="112" s="1"/>
  <c r="C18" i="112" s="1"/>
  <c r="E19" i="104"/>
  <c r="D19" i="104" s="1"/>
  <c r="E18" i="104"/>
  <c r="D18" i="104" s="1"/>
  <c r="C19" i="104"/>
  <c r="E18" i="103"/>
  <c r="D18" i="103" s="1"/>
  <c r="C18" i="103" s="1"/>
  <c r="E18" i="102"/>
  <c r="D18" i="102" s="1"/>
  <c r="C18" i="102" s="1"/>
  <c r="E19" i="101"/>
  <c r="D19" i="101" s="1"/>
  <c r="C19" i="101" s="1"/>
  <c r="E18" i="101"/>
  <c r="D18" i="101" s="1"/>
  <c r="E20" i="100"/>
  <c r="D20" i="100" s="1"/>
  <c r="E19" i="100"/>
  <c r="D19" i="100" s="1"/>
  <c r="E18" i="100"/>
  <c r="D18" i="100" s="1"/>
  <c r="C20" i="100"/>
  <c r="C19" i="100"/>
  <c r="E20" i="99"/>
  <c r="D20" i="99" s="1"/>
  <c r="E19" i="99"/>
  <c r="D19" i="99" s="1"/>
  <c r="C19" i="99" s="1"/>
  <c r="E18" i="99"/>
  <c r="D18" i="99" s="1"/>
  <c r="C20" i="99"/>
  <c r="E18" i="74"/>
  <c r="C18" i="74" s="1"/>
  <c r="E18" i="105"/>
  <c r="D18" i="105" s="1"/>
  <c r="C18" i="105" s="1"/>
  <c r="C21" i="114"/>
  <c r="C20" i="114"/>
  <c r="E18" i="113"/>
  <c r="D18" i="113" s="1"/>
  <c r="E19" i="113"/>
  <c r="D19" i="113" s="1"/>
  <c r="C19" i="114"/>
  <c r="C19" i="108"/>
  <c r="C18" i="108"/>
  <c r="C18" i="104"/>
  <c r="C18" i="101"/>
  <c r="C18" i="100"/>
  <c r="C18" i="99"/>
  <c r="C163" i="86"/>
  <c r="C164" i="86"/>
  <c r="C165" i="86"/>
  <c r="G165" i="86"/>
  <c r="F165" i="86"/>
  <c r="D165" i="86"/>
  <c r="B165" i="86" s="1"/>
  <c r="G164" i="86"/>
  <c r="F164" i="86"/>
  <c r="D164" i="86"/>
  <c r="G163" i="86"/>
  <c r="F163" i="86"/>
  <c r="D163" i="86" s="1"/>
  <c r="B163" i="86" s="1"/>
  <c r="D162" i="86"/>
  <c r="D161" i="86"/>
  <c r="C18" i="113" l="1"/>
  <c r="C19" i="113"/>
  <c r="C162" i="86"/>
  <c r="B162" i="86" s="1"/>
  <c r="B164" i="86"/>
  <c r="O61" i="86" l="1"/>
  <c r="O62" i="86"/>
  <c r="O63" i="86"/>
  <c r="O64" i="86"/>
  <c r="O65" i="86"/>
  <c r="O66" i="86"/>
  <c r="O103" i="86"/>
  <c r="O104" i="86"/>
  <c r="O105" i="86"/>
  <c r="O106" i="86"/>
  <c r="O107" i="86"/>
  <c r="O108" i="86"/>
  <c r="O97" i="86"/>
  <c r="O98" i="86"/>
  <c r="O99" i="86"/>
  <c r="O100" i="86"/>
  <c r="O101" i="86"/>
  <c r="O102" i="86"/>
  <c r="O91" i="86"/>
  <c r="O92" i="86"/>
  <c r="O93" i="86"/>
  <c r="O94" i="86"/>
  <c r="O95" i="86"/>
  <c r="O96" i="86"/>
  <c r="O123" i="86"/>
  <c r="O109" i="86"/>
  <c r="O110" i="86"/>
  <c r="O111" i="86"/>
  <c r="O112" i="86"/>
  <c r="O113" i="86"/>
  <c r="O114" i="86"/>
  <c r="O25" i="86"/>
  <c r="O26" i="86"/>
  <c r="O27" i="86"/>
  <c r="O28" i="86"/>
  <c r="O29" i="86"/>
  <c r="O30" i="86"/>
  <c r="O139" i="86"/>
  <c r="O140" i="86"/>
  <c r="O141" i="86"/>
  <c r="O142" i="86"/>
  <c r="O143" i="86"/>
  <c r="O144" i="86"/>
  <c r="O129" i="86"/>
  <c r="O85" i="86"/>
  <c r="O86" i="86"/>
  <c r="O87" i="86"/>
  <c r="O88" i="86"/>
  <c r="O89" i="86"/>
  <c r="O90" i="86"/>
  <c r="O43" i="86"/>
  <c r="O44" i="86"/>
  <c r="O45" i="86"/>
  <c r="O46" i="86"/>
  <c r="O47" i="86"/>
  <c r="O48" i="86"/>
  <c r="O73" i="86"/>
  <c r="O74" i="86"/>
  <c r="O75" i="86"/>
  <c r="O76" i="86"/>
  <c r="O77" i="86"/>
  <c r="O78" i="86"/>
  <c r="O121" i="86"/>
  <c r="O122" i="86"/>
  <c r="O124" i="86"/>
  <c r="O125" i="86"/>
  <c r="O126" i="86"/>
  <c r="O21" i="86"/>
  <c r="O132" i="86"/>
  <c r="O131" i="86"/>
  <c r="O130" i="86"/>
  <c r="O128" i="86"/>
  <c r="O127" i="86"/>
  <c r="O120" i="86"/>
  <c r="O119" i="86"/>
  <c r="O118" i="86"/>
  <c r="O117" i="86"/>
  <c r="O116" i="86"/>
  <c r="O115" i="86"/>
  <c r="O138" i="86"/>
  <c r="O137" i="86"/>
  <c r="O136" i="86"/>
  <c r="O135" i="86"/>
  <c r="O134" i="86"/>
  <c r="O133" i="86"/>
  <c r="O72" i="86"/>
  <c r="O71" i="86"/>
  <c r="O70" i="86"/>
  <c r="O69" i="86"/>
  <c r="O68" i="86"/>
  <c r="O67" i="86"/>
  <c r="O24" i="86"/>
  <c r="O23" i="86"/>
  <c r="O22" i="86"/>
  <c r="O20" i="86"/>
  <c r="O19" i="86"/>
  <c r="O150" i="86"/>
  <c r="O149" i="86"/>
  <c r="O148" i="86"/>
  <c r="O147" i="86"/>
  <c r="O146" i="86"/>
  <c r="O145" i="86"/>
  <c r="O84" i="86"/>
  <c r="O83" i="86"/>
  <c r="O82" i="86"/>
  <c r="O81" i="86"/>
  <c r="O80" i="86"/>
  <c r="O79" i="86"/>
  <c r="O42" i="86"/>
  <c r="O41" i="86"/>
  <c r="O40" i="86"/>
  <c r="O39" i="86"/>
  <c r="O38" i="86"/>
  <c r="O37" i="86"/>
  <c r="O54" i="86"/>
  <c r="O53" i="86"/>
  <c r="O52" i="86"/>
  <c r="O51" i="86"/>
  <c r="O50" i="86"/>
  <c r="O49" i="86"/>
  <c r="O156" i="86"/>
  <c r="O155" i="86"/>
  <c r="O154" i="86"/>
  <c r="O153" i="86"/>
  <c r="O152" i="86"/>
  <c r="O151" i="86"/>
  <c r="O36" i="86"/>
  <c r="O35" i="86"/>
  <c r="O34" i="86"/>
  <c r="O33" i="86"/>
  <c r="O32" i="86"/>
  <c r="O31" i="86"/>
  <c r="O60" i="86"/>
  <c r="O59" i="86"/>
  <c r="O58" i="86"/>
  <c r="O57" i="86"/>
  <c r="O56" i="86"/>
  <c r="O55" i="86"/>
  <c r="R67" i="86" l="1"/>
  <c r="P67" i="86"/>
  <c r="R61" i="86"/>
  <c r="R31" i="86"/>
  <c r="P61" i="86"/>
  <c r="R25" i="86"/>
  <c r="P91" i="86"/>
  <c r="P103" i="86"/>
  <c r="P97" i="86"/>
  <c r="P139" i="86"/>
  <c r="P109" i="86"/>
  <c r="P25" i="86"/>
  <c r="P73" i="86"/>
  <c r="P121" i="86"/>
  <c r="P43" i="86"/>
  <c r="P85" i="86"/>
  <c r="P19" i="86"/>
  <c r="P37" i="86"/>
  <c r="P115" i="86"/>
  <c r="P79" i="86"/>
  <c r="P127" i="86"/>
  <c r="P145" i="86"/>
  <c r="P133" i="86"/>
  <c r="P49" i="86"/>
  <c r="P151" i="86"/>
  <c r="P31" i="86"/>
  <c r="P55" i="86"/>
</calcChain>
</file>

<file path=xl/sharedStrings.xml><?xml version="1.0" encoding="utf-8"?>
<sst xmlns="http://schemas.openxmlformats.org/spreadsheetml/2006/main" count="958" uniqueCount="185">
  <si>
    <t>Фамилия, Имя</t>
  </si>
  <si>
    <t>Город</t>
  </si>
  <si>
    <t>Судья №1</t>
  </si>
  <si>
    <t>Дата проведения:</t>
  </si>
  <si>
    <t>Судья №2</t>
  </si>
  <si>
    <t>Место проведения:</t>
  </si>
  <si>
    <t>Судья №3</t>
  </si>
  <si>
    <t>Дисциплина:</t>
  </si>
  <si>
    <t>Судья №4</t>
  </si>
  <si>
    <t>Категория:</t>
  </si>
  <si>
    <t>Судья №5</t>
  </si>
  <si>
    <t>Судья По безопасности</t>
  </si>
  <si>
    <t xml:space="preserve">Технический судья </t>
  </si>
  <si>
    <t>ИТОГОВЫЙ ПРОТОКОЛ СУДЕЙСТВА</t>
  </si>
  <si>
    <t>№</t>
  </si>
  <si>
    <t>СУММА</t>
  </si>
  <si>
    <t>СУММА В ЗАЧЕТ</t>
  </si>
  <si>
    <t>МЕСТО</t>
  </si>
  <si>
    <t>С1</t>
  </si>
  <si>
    <t>С2</t>
  </si>
  <si>
    <t>С3</t>
  </si>
  <si>
    <t>С4</t>
  </si>
  <si>
    <t>С5</t>
  </si>
  <si>
    <t>Тех. С.</t>
  </si>
  <si>
    <t>Судьи по оценке исполнения</t>
  </si>
  <si>
    <r>
      <rPr>
        <b/>
        <sz val="16"/>
        <rFont val="Times New Roman"/>
        <family val="1"/>
        <charset val="204"/>
      </rPr>
      <t>Секретарь</t>
    </r>
    <r>
      <rPr>
        <sz val="16"/>
        <rFont val="Times New Roman"/>
        <family val="1"/>
        <charset val="204"/>
      </rPr>
      <t xml:space="preserve"> 
Киселев Дмитрий г. Ростов-на-Дону</t>
    </r>
  </si>
  <si>
    <t>Ростов-на-Дону</t>
  </si>
  <si>
    <t>Мужчины, женщины</t>
  </si>
  <si>
    <t>г. Сочи</t>
  </si>
  <si>
    <t>Саутина Юлия</t>
  </si>
  <si>
    <t>Москва</t>
  </si>
  <si>
    <t>2 категория</t>
  </si>
  <si>
    <t>Категория</t>
  </si>
  <si>
    <t>ВК</t>
  </si>
  <si>
    <t>Рюмина Ольга</t>
  </si>
  <si>
    <t>Лапина Любовь</t>
  </si>
  <si>
    <t>Брускина Инесса</t>
  </si>
  <si>
    <t>Нижний Новгород</t>
  </si>
  <si>
    <t>1 категория</t>
  </si>
  <si>
    <t>Двойка</t>
  </si>
  <si>
    <t>Команда, Город</t>
  </si>
  <si>
    <t>МастеркласС Ростов-на-Дону</t>
  </si>
  <si>
    <t xml:space="preserve"> ЮНА Владивосток</t>
  </si>
  <si>
    <t>ОГОНЬ Екатеринбург</t>
  </si>
  <si>
    <t>ЧирЛэб Казань</t>
  </si>
  <si>
    <t>Жемчужина Сочи</t>
  </si>
  <si>
    <t>Хитрова Ольга</t>
  </si>
  <si>
    <t>Южно-Сахалинск</t>
  </si>
  <si>
    <t xml:space="preserve">Куркина Алена Калинина Елена </t>
  </si>
  <si>
    <t xml:space="preserve">Купреева Майя Щепеткова Маргарита  </t>
  </si>
  <si>
    <t>Саботаж (РЭУ им. Плеханова) Москва</t>
  </si>
  <si>
    <r>
      <t xml:space="preserve">Главный судья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rFont val="Times New Roman"/>
        <family val="1"/>
        <charset val="204"/>
      </rPr>
      <t>Рюмина О.А. (ВК)                                                                                                                                                                                                                                                                                                                             Ростов-на-Дону</t>
    </r>
  </si>
  <si>
    <r>
      <t xml:space="preserve">Главный секретарь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rFont val="Times New Roman"/>
        <family val="1"/>
        <charset val="204"/>
      </rPr>
      <t xml:space="preserve">Стаценко Марина (ВК)                                                                                                                                                                                                                                                                                                                                     Ростов-на-Дону   </t>
    </r>
    <r>
      <rPr>
        <b/>
        <sz val="16"/>
        <rFont val="Times New Roman"/>
        <family val="1"/>
        <charset val="204"/>
      </rPr>
      <t xml:space="preserve">                    </t>
    </r>
  </si>
  <si>
    <r>
      <t xml:space="preserve">Зам. Главного судьи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6"/>
        <rFont val="Times New Roman"/>
        <family val="1"/>
        <charset val="204"/>
      </rPr>
      <t>Лапина Любовь (1 к) Нижний Новгород</t>
    </r>
  </si>
  <si>
    <t>Коченов Сергей</t>
  </si>
  <si>
    <t>Клецов Константин</t>
  </si>
  <si>
    <t>Омск</t>
  </si>
  <si>
    <t>Судья при участниках</t>
  </si>
  <si>
    <t>Доспалова Жанна</t>
  </si>
  <si>
    <t>Кубок России 2018 по виду спорта Чир Спорт</t>
  </si>
  <si>
    <t xml:space="preserve">Бабенкова Юлиана Зюзина Валерия </t>
  </si>
  <si>
    <t xml:space="preserve">Душевина Влада Машинистова Дарья </t>
  </si>
  <si>
    <t>Рукавишникова Мария Хидиятова Юлия</t>
  </si>
  <si>
    <t xml:space="preserve">Рябухина Арина Логинова Татьяна </t>
  </si>
  <si>
    <t>(РЭУ им. Плеханова) Москва</t>
  </si>
  <si>
    <t>НОН-СТОП Москва</t>
  </si>
  <si>
    <t xml:space="preserve"> НОН-СТОП Москва</t>
  </si>
  <si>
    <t>п. 4.2.3</t>
  </si>
  <si>
    <t>Губова Валерия Ольховская Ирина</t>
  </si>
  <si>
    <t xml:space="preserve">Демашина Юлия Корзухина Виктория </t>
  </si>
  <si>
    <t>Гнездюкова Инесса Масальская Алёна</t>
  </si>
  <si>
    <t xml:space="preserve"> Ежова Маргарита Пряхина Ксения </t>
  </si>
  <si>
    <t xml:space="preserve">НОН-СТОП Москва </t>
  </si>
  <si>
    <t xml:space="preserve">Горшкова Александра Щербинина Дарья </t>
  </si>
  <si>
    <t>Веска Сеньор Пермь</t>
  </si>
  <si>
    <t>Взрывное шоу г. Оренбург</t>
  </si>
  <si>
    <t xml:space="preserve">Харина Анна  Игнатова Анастасия </t>
  </si>
  <si>
    <t xml:space="preserve"> Костенко Ольга Королева Татьяна</t>
  </si>
  <si>
    <t xml:space="preserve">Шмидт Виктория Сафонова Мария </t>
  </si>
  <si>
    <t>Овчаренко Елизавета Наумова Анна</t>
  </si>
  <si>
    <t>Ямпольская Анастасия Ямпольская Олеся</t>
  </si>
  <si>
    <t xml:space="preserve"> Томичка Томск</t>
  </si>
  <si>
    <t>Гамбл Драйв Учалы</t>
  </si>
  <si>
    <t>Файр СКФУ Ставрополь</t>
  </si>
  <si>
    <t>КВИНС</t>
  </si>
  <si>
    <t>ИНСАЙД Воронеж</t>
  </si>
  <si>
    <t xml:space="preserve">Огородникова Софья Головкина Мария </t>
  </si>
  <si>
    <t xml:space="preserve">Волкова Арина Щитова Татьяна  </t>
  </si>
  <si>
    <t>Элли Нижний Новгород</t>
  </si>
  <si>
    <t xml:space="preserve"> Козлова Алина Корогодина Анастасия </t>
  </si>
  <si>
    <t xml:space="preserve"> Цицкишвили Миранда Круглова Елена</t>
  </si>
  <si>
    <t xml:space="preserve"> ДИНАМО Владимир</t>
  </si>
  <si>
    <t xml:space="preserve">Семакина Ева Чекунова Рузанна </t>
  </si>
  <si>
    <t>Сосина Милена Кагирова Елизавета</t>
  </si>
  <si>
    <t>Сноу Квинс Якутск</t>
  </si>
  <si>
    <t>26 А</t>
  </si>
  <si>
    <t>Амаченко Екатерина Вергунова Вера</t>
  </si>
  <si>
    <t>ИТОГОВЫЙ ПРОТОКОЛ СУДЕЙСТВА 1/2 финала</t>
  </si>
  <si>
    <t>Чир-Фристайл-Двойка                                                                                                                                                                                                                                                                                                                                  (1/2 финала)</t>
  </si>
  <si>
    <t xml:space="preserve"> «ВИЗИТ» Тула</t>
  </si>
  <si>
    <t>ОТ</t>
  </si>
  <si>
    <t>ШГС</t>
  </si>
  <si>
    <t>ОО</t>
  </si>
  <si>
    <t>ФО</t>
  </si>
  <si>
    <t>г. Москва</t>
  </si>
  <si>
    <t xml:space="preserve">Судейская панель </t>
  </si>
  <si>
    <t xml:space="preserve">Главный судья </t>
  </si>
  <si>
    <t>Вероника Павлова</t>
  </si>
  <si>
    <t>Мельникова Анна    Гусева Наталья</t>
  </si>
  <si>
    <t>Судьи по артистизму</t>
  </si>
  <si>
    <t>Карельская Анна  Вебер Алексей</t>
  </si>
  <si>
    <t>Судьи по исполнению</t>
  </si>
  <si>
    <t xml:space="preserve">Князева Галина   Na  kyung Yang </t>
  </si>
  <si>
    <t>Хронометрист</t>
  </si>
  <si>
    <t>Дарина Лющенко</t>
  </si>
  <si>
    <t>Возраст</t>
  </si>
  <si>
    <t xml:space="preserve">Открытый кубок России  по воздушной атлетике 2019 в рамках XVI Всемирной танцевальной Олимпиады
</t>
  </si>
  <si>
    <t>профессионалы</t>
  </si>
  <si>
    <t>Дети 6-9 лет                девочки и мальчики</t>
  </si>
  <si>
    <t>Судьи по трудности</t>
  </si>
  <si>
    <t>Мандрикова  Милана</t>
  </si>
  <si>
    <t>Сафина  Ариана</t>
  </si>
  <si>
    <t>Шестакова Арина</t>
  </si>
  <si>
    <t>Шестакова Татьяна</t>
  </si>
  <si>
    <t>Юниоры А  10-14 л.    девочки</t>
  </si>
  <si>
    <t>любители</t>
  </si>
  <si>
    <t>Место</t>
  </si>
  <si>
    <t>ФИО спортсмена</t>
  </si>
  <si>
    <t>ОИ</t>
  </si>
  <si>
    <t>ОА</t>
  </si>
  <si>
    <t>И1</t>
  </si>
  <si>
    <t>И2</t>
  </si>
  <si>
    <t>А1</t>
  </si>
  <si>
    <t>А2</t>
  </si>
  <si>
    <t>б</t>
  </si>
  <si>
    <t>в</t>
  </si>
  <si>
    <t>г</t>
  </si>
  <si>
    <t>д</t>
  </si>
  <si>
    <t>Рукавишникова Мария</t>
  </si>
  <si>
    <t xml:space="preserve">Открытый кубок России  по воздушной атлетике 2019                                                                                                                в рамках XVI Всемирной танцевальной Олимпиады
</t>
  </si>
  <si>
    <t>Князева Полина</t>
  </si>
  <si>
    <t>Масалова Алина</t>
  </si>
  <si>
    <t>Родионова Мария</t>
  </si>
  <si>
    <t>Юниоры Б  15-17 л.    Девушки</t>
  </si>
  <si>
    <t>Галиусова Елизавета</t>
  </si>
  <si>
    <t>Романова Виктория</t>
  </si>
  <si>
    <t>Взрослые                        18-49 лет</t>
  </si>
  <si>
    <t>Лунина Екатерина</t>
  </si>
  <si>
    <t>Дуэты  Взрослые                        18-49 лет</t>
  </si>
  <si>
    <t>Романова Мария   Шлыкова Маргарита</t>
  </si>
  <si>
    <t>Взрослые                      18-49 лет</t>
  </si>
  <si>
    <t>Едемская Дарья</t>
  </si>
  <si>
    <t>Недоступова Ольга</t>
  </si>
  <si>
    <t>AIR POLE ART</t>
  </si>
  <si>
    <t>Профессионалы</t>
  </si>
  <si>
    <t>Ходырева Елена</t>
  </si>
  <si>
    <t xml:space="preserve">Упражнение на полотнах </t>
  </si>
  <si>
    <t>Кашкарова Арина</t>
  </si>
  <si>
    <t>Шерстнева Евангелина</t>
  </si>
  <si>
    <t>Кукуева Виталия</t>
  </si>
  <si>
    <t>Лысенкова Оксана</t>
  </si>
  <si>
    <t>Мартыненко Вероника</t>
  </si>
  <si>
    <t>полупрофессионалы</t>
  </si>
  <si>
    <t>Упражнение на полотнах</t>
  </si>
  <si>
    <t>Ходенкова Анастасия</t>
  </si>
  <si>
    <t>Андреева Софья</t>
  </si>
  <si>
    <t>Чащина Александра</t>
  </si>
  <si>
    <t>Юниоры Б  15-17 л.    Юноши</t>
  </si>
  <si>
    <t>Пряхин Данил</t>
  </si>
  <si>
    <t>Дети 6-9 лет         девочки и мальчики</t>
  </si>
  <si>
    <t>Бориско Елена</t>
  </si>
  <si>
    <t>Куличенко Анна</t>
  </si>
  <si>
    <t>Юниоры А 10-14 лет         девочки</t>
  </si>
  <si>
    <t>Богданова Алисия</t>
  </si>
  <si>
    <t>Грушевская София</t>
  </si>
  <si>
    <t>Леванюк Валерия</t>
  </si>
  <si>
    <t>Упражнения на кольце</t>
  </si>
  <si>
    <t xml:space="preserve">Взрослые                            18-49 лет </t>
  </si>
  <si>
    <t>Упражнения на полотнах</t>
  </si>
  <si>
    <t xml:space="preserve">Упражнения на пилоне </t>
  </si>
  <si>
    <t xml:space="preserve">Упражнения на полотнах </t>
  </si>
  <si>
    <t>Т1</t>
  </si>
  <si>
    <t>Т2</t>
  </si>
  <si>
    <t>Счетная комиссия</t>
  </si>
  <si>
    <t>Наумова  Ольга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</si>
</sst>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26"/>
      <color indexed="8"/>
      <name val="Times New Roman"/>
      <family val="1"/>
      <charset val="204"/>
    </font>
    <font>
      <b/>
      <sz val="26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Book Antiqua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scheme val="minor"/>
    </font>
    <font>
      <b/>
      <sz val="36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26"/>
      <color theme="1"/>
      <name val="Calibri"/>
      <family val="2"/>
      <scheme val="minor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6"/>
      <color theme="0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28"/>
      <color theme="0"/>
      <name val="Calibri"/>
      <family val="2"/>
      <charset val="204"/>
      <scheme val="minor"/>
    </font>
    <font>
      <sz val="28"/>
      <color indexed="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b/>
      <sz val="36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2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0" xfId="0" applyAlignment="1"/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0" fillId="0" borderId="0" xfId="0" applyBorder="1" applyAlignment="1"/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/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17" fillId="0" borderId="0" xfId="0" applyNumberFormat="1" applyFont="1" applyAlignment="1">
      <alignment horizontal="center" vertical="center"/>
    </xf>
    <xf numFmtId="0" fontId="17" fillId="0" borderId="9" xfId="0" applyNumberFormat="1" applyFont="1" applyBorder="1" applyAlignment="1">
      <alignment vertical="center" wrapText="1"/>
    </xf>
    <xf numFmtId="0" fontId="13" fillId="0" borderId="25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8" fillId="0" borderId="0" xfId="0" applyNumberFormat="1" applyFont="1"/>
    <xf numFmtId="0" fontId="13" fillId="0" borderId="0" xfId="0" applyNumberFormat="1" applyFont="1" applyAlignment="1">
      <alignment vertical="center"/>
    </xf>
    <xf numFmtId="0" fontId="13" fillId="0" borderId="0" xfId="0" applyNumberFormat="1" applyFont="1" applyBorder="1" applyAlignment="1">
      <alignment vertical="center"/>
    </xf>
    <xf numFmtId="0" fontId="18" fillId="0" borderId="4" xfId="0" applyNumberFormat="1" applyFont="1" applyBorder="1" applyAlignment="1"/>
    <xf numFmtId="0" fontId="9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 wrapText="1" shrinkToFit="1"/>
    </xf>
    <xf numFmtId="0" fontId="9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Fill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/>
    <xf numFmtId="0" fontId="21" fillId="0" borderId="0" xfId="0" applyFont="1"/>
    <xf numFmtId="14" fontId="16" fillId="0" borderId="0" xfId="0" applyNumberFormat="1" applyFont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5" fillId="5" borderId="26" xfId="0" applyFont="1" applyFill="1" applyBorder="1"/>
    <xf numFmtId="0" fontId="26" fillId="6" borderId="16" xfId="0" applyFont="1" applyFill="1" applyBorder="1"/>
    <xf numFmtId="0" fontId="26" fillId="7" borderId="16" xfId="0" applyFont="1" applyFill="1" applyBorder="1"/>
    <xf numFmtId="0" fontId="30" fillId="7" borderId="16" xfId="0" applyFont="1" applyFill="1" applyBorder="1"/>
    <xf numFmtId="0" fontId="30" fillId="6" borderId="16" xfId="0" applyFont="1" applyFill="1" applyBorder="1"/>
    <xf numFmtId="0" fontId="28" fillId="5" borderId="26" xfId="0" applyFont="1" applyFill="1" applyBorder="1"/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33" fillId="8" borderId="16" xfId="0" applyFont="1" applyFill="1" applyBorder="1" applyAlignment="1">
      <alignment horizontal="center"/>
    </xf>
    <xf numFmtId="0" fontId="28" fillId="5" borderId="26" xfId="0" applyFont="1" applyFill="1" applyBorder="1" applyAlignment="1">
      <alignment horizontal="center"/>
    </xf>
    <xf numFmtId="0" fontId="27" fillId="8" borderId="16" xfId="0" applyFont="1" applyFill="1" applyBorder="1"/>
    <xf numFmtId="0" fontId="27" fillId="7" borderId="16" xfId="0" applyFont="1" applyFill="1" applyBorder="1"/>
    <xf numFmtId="0" fontId="21" fillId="0" borderId="0" xfId="0" applyFont="1" applyBorder="1"/>
    <xf numFmtId="0" fontId="30" fillId="7" borderId="16" xfId="0" applyFont="1" applyFill="1" applyBorder="1" applyAlignment="1">
      <alignment vertical="center"/>
    </xf>
    <xf numFmtId="0" fontId="27" fillId="7" borderId="16" xfId="0" applyFont="1" applyFill="1" applyBorder="1" applyAlignment="1">
      <alignment vertical="center"/>
    </xf>
    <xf numFmtId="0" fontId="32" fillId="7" borderId="16" xfId="0" applyFont="1" applyFill="1" applyBorder="1" applyAlignment="1">
      <alignment horizontal="center" vertical="center" wrapText="1"/>
    </xf>
    <xf numFmtId="0" fontId="21" fillId="7" borderId="16" xfId="0" applyFont="1" applyFill="1" applyBorder="1"/>
    <xf numFmtId="0" fontId="29" fillId="7" borderId="16" xfId="0" applyFont="1" applyFill="1" applyBorder="1" applyAlignment="1">
      <alignment horizontal="center" vertical="center" wrapText="1"/>
    </xf>
    <xf numFmtId="0" fontId="27" fillId="7" borderId="16" xfId="0" applyFont="1" applyFill="1" applyBorder="1" applyAlignment="1">
      <alignment horizontal="center" vertical="center"/>
    </xf>
    <xf numFmtId="0" fontId="29" fillId="7" borderId="16" xfId="0" applyFont="1" applyFill="1" applyBorder="1" applyAlignment="1">
      <alignment horizontal="center" vertical="center"/>
    </xf>
    <xf numFmtId="0" fontId="28" fillId="5" borderId="19" xfId="0" applyFont="1" applyFill="1" applyBorder="1"/>
    <xf numFmtId="0" fontId="28" fillId="5" borderId="27" xfId="0" applyFont="1" applyFill="1" applyBorder="1"/>
    <xf numFmtId="0" fontId="31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12" fillId="0" borderId="0" xfId="0" applyFont="1" applyFill="1" applyAlignment="1">
      <alignment horizontal="center" vertical="center" wrapText="1" shrinkToFi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 shrinkToFit="1"/>
    </xf>
    <xf numFmtId="0" fontId="13" fillId="0" borderId="1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wrapText="1" shrinkToFi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171450</xdr:colOff>
      <xdr:row>0</xdr:row>
      <xdr:rowOff>0</xdr:rowOff>
    </xdr:from>
    <xdr:to>
      <xdr:col>20</xdr:col>
      <xdr:colOff>95249</xdr:colOff>
      <xdr:row>12</xdr:row>
      <xdr:rowOff>44447</xdr:rowOff>
    </xdr:to>
    <xdr:pic>
      <xdr:nvPicPr>
        <xdr:cNvPr id="2" name="Picture 1" descr="154369_html_4afae002">
          <a:extLst>
            <a:ext uri="{FF2B5EF4-FFF2-40B4-BE49-F238E27FC236}">
              <a16:creationId xmlns:a16="http://schemas.microsoft.com/office/drawing/2014/main" xmlns="" id="{9359D8EF-5C99-4035-97B2-E7D73F9D6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74175" y="0"/>
          <a:ext cx="2438399" cy="51688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1676400</xdr:colOff>
      <xdr:row>5</xdr:row>
      <xdr:rowOff>52386</xdr:rowOff>
    </xdr:from>
    <xdr:to>
      <xdr:col>17</xdr:col>
      <xdr:colOff>855079</xdr:colOff>
      <xdr:row>9</xdr:row>
      <xdr:rowOff>35317</xdr:rowOff>
    </xdr:to>
    <xdr:pic>
      <xdr:nvPicPr>
        <xdr:cNvPr id="9" name="Рисунок 8" descr="Печать СЧСЧР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1366836"/>
          <a:ext cx="2950579" cy="3069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1857375</xdr:colOff>
      <xdr:row>8</xdr:row>
      <xdr:rowOff>742949</xdr:rowOff>
    </xdr:from>
    <xdr:to>
      <xdr:col>17</xdr:col>
      <xdr:colOff>1783628</xdr:colOff>
      <xdr:row>12</xdr:row>
      <xdr:rowOff>87711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592925" y="4343399"/>
          <a:ext cx="1926503" cy="944962"/>
        </a:xfrm>
        <a:prstGeom prst="rect">
          <a:avLst/>
        </a:prstGeom>
      </xdr:spPr>
    </xdr:pic>
    <xdr:clientData/>
  </xdr:twoCellAnchor>
  <xdr:twoCellAnchor>
    <xdr:from>
      <xdr:col>16</xdr:col>
      <xdr:colOff>1876425</xdr:colOff>
      <xdr:row>4</xdr:row>
      <xdr:rowOff>19050</xdr:rowOff>
    </xdr:from>
    <xdr:to>
      <xdr:col>18</xdr:col>
      <xdr:colOff>76380</xdr:colOff>
      <xdr:row>6</xdr:row>
      <xdr:rowOff>133350</xdr:rowOff>
    </xdr:to>
    <xdr:pic>
      <xdr:nvPicPr>
        <xdr:cNvPr id="11" name="Рисунок 10" descr="Подпись Рюмина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1975" y="914400"/>
          <a:ext cx="231475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8"/>
  <sheetViews>
    <sheetView topLeftCell="B4" zoomScale="50" zoomScaleNormal="50" workbookViewId="0">
      <selection activeCell="F18" sqref="F18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153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143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154</v>
      </c>
      <c r="D10" s="76" t="s">
        <v>183</v>
      </c>
      <c r="E10" s="76"/>
      <c r="F10" s="76"/>
      <c r="G10" s="76"/>
      <c r="H10" s="79" t="s">
        <v>184</v>
      </c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6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 s="73" t="s">
        <v>181</v>
      </c>
      <c r="P17" s="74" t="s">
        <v>182</v>
      </c>
    </row>
    <row r="18" spans="1:16" ht="61.5" customHeight="1" x14ac:dyDescent="0.55000000000000004">
      <c r="A18" s="64">
        <v>1</v>
      </c>
      <c r="B18" s="70" t="s">
        <v>155</v>
      </c>
      <c r="C18" s="56">
        <f>RANK(D18,$D$18:$D$22)</f>
        <v>1</v>
      </c>
      <c r="D18" s="56">
        <f>E18-F18</f>
        <v>136.25</v>
      </c>
      <c r="E18" s="56">
        <f>G18+H18+I18</f>
        <v>136.25</v>
      </c>
      <c r="F18" s="57">
        <v>0</v>
      </c>
      <c r="G18" s="56">
        <f>(J18+K18)/2</f>
        <v>52.25</v>
      </c>
      <c r="H18" s="56">
        <f>(L18+M18)/2</f>
        <v>60</v>
      </c>
      <c r="I18" s="56">
        <f>(N18+P18)/2</f>
        <v>24</v>
      </c>
      <c r="J18" s="57">
        <v>37.5</v>
      </c>
      <c r="K18" s="57">
        <v>67</v>
      </c>
      <c r="L18" s="57">
        <v>73.5</v>
      </c>
      <c r="M18" s="57">
        <v>46.5</v>
      </c>
      <c r="N18" s="57">
        <v>21</v>
      </c>
      <c r="O18" s="57"/>
      <c r="P18" s="57">
        <v>27</v>
      </c>
    </row>
  </sheetData>
  <mergeCells count="28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D11:G11"/>
    <mergeCell ref="H11:J11"/>
    <mergeCell ref="K11:L11"/>
    <mergeCell ref="H10:L10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N18"/>
  <sheetViews>
    <sheetView topLeftCell="A8" zoomScale="50" zoomScaleNormal="50" workbookViewId="0">
      <selection activeCell="C10" sqref="C10"/>
    </sheetView>
  </sheetViews>
  <sheetFormatPr defaultRowHeight="15" x14ac:dyDescent="0.25"/>
  <cols>
    <col min="1" max="1" width="8.28515625" customWidth="1"/>
    <col min="2" max="2" width="5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18.28515625" customWidth="1"/>
    <col min="11" max="11" width="15.42578125" customWidth="1"/>
    <col min="12" max="12" width="25" customWidth="1"/>
    <col min="13" max="13" width="28.7109375" customWidth="1"/>
    <col min="14" max="14" width="8.5703125" hidden="1" customWidth="1"/>
  </cols>
  <sheetData>
    <row r="1" spans="1:14" ht="15" customHeight="1" x14ac:dyDescent="0.25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84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92"/>
    </row>
    <row r="5" spans="1:14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3"/>
    </row>
    <row r="6" spans="1:14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6"/>
    </row>
    <row r="7" spans="1:14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96"/>
    </row>
    <row r="8" spans="1:14" ht="59.25" customHeight="1" x14ac:dyDescent="0.25">
      <c r="A8" s="80" t="s">
        <v>32</v>
      </c>
      <c r="B8" s="80"/>
      <c r="C8" s="46" t="s">
        <v>180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19"/>
    </row>
    <row r="9" spans="1:14" ht="95.25" customHeight="1" x14ac:dyDescent="0.25">
      <c r="A9" s="80" t="s">
        <v>115</v>
      </c>
      <c r="B9" s="80"/>
      <c r="C9" s="46" t="s">
        <v>118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19"/>
    </row>
    <row r="10" spans="1:14" ht="53.25" customHeight="1" x14ac:dyDescent="0.25">
      <c r="A10" s="51"/>
      <c r="B10" s="51"/>
      <c r="C10" s="52" t="s">
        <v>117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2"/>
    </row>
    <row r="11" spans="1:14" ht="20.25" x14ac:dyDescent="0.3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4" ht="15" customHeight="1" x14ac:dyDescent="0.25">
      <c r="A12" s="97" t="s">
        <v>13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16"/>
    </row>
    <row r="13" spans="1:14" ht="4.5" customHeight="1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6"/>
    </row>
    <row r="14" spans="1:14" ht="15.75" customHeight="1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7"/>
    </row>
    <row r="15" spans="1:14" ht="33.75" x14ac:dyDescent="0.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65"/>
      <c r="L15" s="48"/>
      <c r="M15" s="48"/>
      <c r="N15" s="48"/>
    </row>
    <row r="17" spans="1:13" ht="36" x14ac:dyDescent="0.55000000000000004">
      <c r="A17" s="63" t="s">
        <v>14</v>
      </c>
      <c r="B17" s="58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</row>
    <row r="18" spans="1:13" ht="85.5" customHeight="1" x14ac:dyDescent="0.55000000000000004">
      <c r="A18" s="67">
        <v>17</v>
      </c>
      <c r="B18" s="66" t="s">
        <v>158</v>
      </c>
      <c r="C18" s="56">
        <f>RANK(D18,$D$18:$D$22)</f>
        <v>1</v>
      </c>
      <c r="D18" s="56">
        <f>E18-F18</f>
        <v>92.45</v>
      </c>
      <c r="E18" s="56">
        <f>G18+H18+I18</f>
        <v>92.45</v>
      </c>
      <c r="F18" s="57"/>
      <c r="G18" s="56">
        <f>(J18+K18)/2</f>
        <v>59</v>
      </c>
      <c r="H18" s="56">
        <f>(L18+M18)/2</f>
        <v>27.75</v>
      </c>
      <c r="I18" s="57">
        <v>5.7</v>
      </c>
      <c r="J18" s="57">
        <v>64</v>
      </c>
      <c r="K18" s="57">
        <v>54</v>
      </c>
      <c r="L18" s="57">
        <v>29.5</v>
      </c>
      <c r="M18" s="57">
        <v>26</v>
      </c>
    </row>
  </sheetData>
  <mergeCells count="27">
    <mergeCell ref="A1:N3"/>
    <mergeCell ref="D4:G4"/>
    <mergeCell ref="H4:L4"/>
    <mergeCell ref="N4:N5"/>
    <mergeCell ref="A5:B5"/>
    <mergeCell ref="D5:G5"/>
    <mergeCell ref="H5:L5"/>
    <mergeCell ref="M5:M6"/>
    <mergeCell ref="A6:B6"/>
    <mergeCell ref="D6:G6"/>
    <mergeCell ref="N6:N7"/>
    <mergeCell ref="A7:B7"/>
    <mergeCell ref="D7:G7"/>
    <mergeCell ref="H7:L7"/>
    <mergeCell ref="A8:B8"/>
    <mergeCell ref="D8:G8"/>
    <mergeCell ref="H8:L8"/>
    <mergeCell ref="D11:G11"/>
    <mergeCell ref="H11:J11"/>
    <mergeCell ref="K11:L11"/>
    <mergeCell ref="A12:M14"/>
    <mergeCell ref="A9:B9"/>
    <mergeCell ref="D9:G9"/>
    <mergeCell ref="H9:L9"/>
    <mergeCell ref="D10:G10"/>
    <mergeCell ref="H10:J10"/>
    <mergeCell ref="K10:L10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8"/>
  <sheetViews>
    <sheetView topLeftCell="A7" zoomScale="50" zoomScaleNormal="50" workbookViewId="0">
      <selection activeCell="B18" sqref="B18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178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124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61.5" customHeight="1" x14ac:dyDescent="0.55000000000000004">
      <c r="A18" s="71">
        <v>18</v>
      </c>
      <c r="B18" s="70" t="s">
        <v>164</v>
      </c>
      <c r="C18" s="56">
        <f>RANK(D18,$D$18:$D$22)</f>
        <v>1</v>
      </c>
      <c r="D18" s="56">
        <f>E18-F18</f>
        <v>74.8</v>
      </c>
      <c r="E18" s="56">
        <f>G18+H18+I18</f>
        <v>77.8</v>
      </c>
      <c r="F18" s="57">
        <v>3</v>
      </c>
      <c r="G18" s="56">
        <f>(J18+K18)/2</f>
        <v>55</v>
      </c>
      <c r="H18" s="56">
        <f>(L18+M18)/2</f>
        <v>21.5</v>
      </c>
      <c r="I18" s="57">
        <v>1.3</v>
      </c>
      <c r="J18" s="57">
        <v>48.5</v>
      </c>
      <c r="K18" s="57">
        <v>61.5</v>
      </c>
      <c r="L18" s="57">
        <v>21.5</v>
      </c>
      <c r="M18" s="57">
        <v>21.5</v>
      </c>
      <c r="N18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20"/>
  <sheetViews>
    <sheetView topLeftCell="A10" zoomScale="50" zoomScaleNormal="50" workbookViewId="0">
      <selection activeCell="B19" sqref="B19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156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124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162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36" x14ac:dyDescent="0.55000000000000004">
      <c r="A18" s="69">
        <v>19</v>
      </c>
      <c r="B18" s="70" t="s">
        <v>159</v>
      </c>
      <c r="C18" s="56">
        <f>RANK(D18,$D$18:$D$22)</f>
        <v>2</v>
      </c>
      <c r="D18" s="56">
        <f>E18-F18</f>
        <v>91.35</v>
      </c>
      <c r="E18" s="56">
        <f>G18+H18+I18</f>
        <v>91.35</v>
      </c>
      <c r="F18" s="57">
        <v>0</v>
      </c>
      <c r="G18" s="56">
        <f>(J18+K18)/2</f>
        <v>57.75</v>
      </c>
      <c r="H18" s="56">
        <f>(L18+M18)/2</f>
        <v>26.5</v>
      </c>
      <c r="I18" s="57">
        <v>7.1</v>
      </c>
      <c r="J18" s="57">
        <v>55.5</v>
      </c>
      <c r="K18" s="57">
        <v>60</v>
      </c>
      <c r="L18" s="57">
        <v>29.5</v>
      </c>
      <c r="M18" s="57">
        <v>23.5</v>
      </c>
      <c r="N18"/>
    </row>
    <row r="19" spans="1:14" ht="36" x14ac:dyDescent="0.55000000000000004">
      <c r="A19" s="69">
        <v>20</v>
      </c>
      <c r="B19" s="70" t="s">
        <v>160</v>
      </c>
      <c r="C19" s="56">
        <f>RANK(D19,$D$18:$D$22)</f>
        <v>3</v>
      </c>
      <c r="D19" s="56">
        <f>E19-F19</f>
        <v>82.85</v>
      </c>
      <c r="E19" s="56">
        <f>G19+H19+I19</f>
        <v>82.85</v>
      </c>
      <c r="F19" s="57">
        <v>0</v>
      </c>
      <c r="G19" s="56">
        <f>(J19+K19)/2</f>
        <v>56.75</v>
      </c>
      <c r="H19" s="56">
        <f>(L19+M19)/2</f>
        <v>22</v>
      </c>
      <c r="I19" s="57">
        <v>4.0999999999999996</v>
      </c>
      <c r="J19" s="57">
        <v>60</v>
      </c>
      <c r="K19" s="57">
        <v>53.5</v>
      </c>
      <c r="L19" s="57">
        <v>19.5</v>
      </c>
      <c r="M19" s="57">
        <v>24.5</v>
      </c>
      <c r="N19"/>
    </row>
    <row r="20" spans="1:14" ht="40.5" customHeight="1" x14ac:dyDescent="0.55000000000000004">
      <c r="A20" s="69">
        <v>21</v>
      </c>
      <c r="B20" s="72" t="s">
        <v>161</v>
      </c>
      <c r="C20" s="56">
        <f>RANK(D20,$D$18:$D$22)</f>
        <v>1</v>
      </c>
      <c r="D20" s="56">
        <f>E20-F20</f>
        <v>91.8</v>
      </c>
      <c r="E20" s="56">
        <f>G20+H20+I20</f>
        <v>91.8</v>
      </c>
      <c r="F20" s="57">
        <v>0</v>
      </c>
      <c r="G20" s="56">
        <f>(J20+K20)/2</f>
        <v>57.25</v>
      </c>
      <c r="H20" s="56">
        <f>(L20+M20)/2</f>
        <v>28.25</v>
      </c>
      <c r="I20" s="57">
        <v>6.3</v>
      </c>
      <c r="J20" s="57">
        <v>59.5</v>
      </c>
      <c r="K20" s="57">
        <v>55</v>
      </c>
      <c r="L20" s="57">
        <v>26.5</v>
      </c>
      <c r="M20" s="57">
        <v>30</v>
      </c>
      <c r="N20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8"/>
  <sheetViews>
    <sheetView topLeftCell="A7" zoomScale="50" zoomScaleNormal="50" workbookViewId="0">
      <selection activeCell="B18" sqref="B18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163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124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117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61.5" customHeight="1" x14ac:dyDescent="0.55000000000000004">
      <c r="A18" s="71">
        <v>22</v>
      </c>
      <c r="B18" s="70" t="s">
        <v>165</v>
      </c>
      <c r="C18" s="56">
        <f>RANK(D18,$D$18:$D$22)</f>
        <v>1</v>
      </c>
      <c r="D18" s="56">
        <f>E18-F18</f>
        <v>103</v>
      </c>
      <c r="E18" s="56">
        <f>G18+H18+I18</f>
        <v>103</v>
      </c>
      <c r="F18" s="57">
        <v>0</v>
      </c>
      <c r="G18" s="56">
        <f>(J18+K18)/2</f>
        <v>63</v>
      </c>
      <c r="H18" s="56">
        <f>(L18+M18)/2</f>
        <v>34.5</v>
      </c>
      <c r="I18" s="57">
        <v>5.5</v>
      </c>
      <c r="J18" s="57">
        <v>66.5</v>
      </c>
      <c r="K18" s="57">
        <v>59.5</v>
      </c>
      <c r="L18" s="57">
        <v>32.5</v>
      </c>
      <c r="M18" s="57">
        <v>36.5</v>
      </c>
      <c r="N18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8"/>
  <sheetViews>
    <sheetView topLeftCell="A7" zoomScale="50" zoomScaleNormal="50" workbookViewId="0">
      <selection activeCell="I18" sqref="I18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178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143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117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36" x14ac:dyDescent="0.55000000000000004">
      <c r="A18" s="64">
        <v>23</v>
      </c>
      <c r="B18" s="70" t="s">
        <v>166</v>
      </c>
      <c r="C18" s="56">
        <f>RANK(D18,$D$18:$D$22)</f>
        <v>1</v>
      </c>
      <c r="D18" s="56">
        <f>E18-F18</f>
        <v>94.7</v>
      </c>
      <c r="E18" s="56">
        <f>G18+H18+I18</f>
        <v>94.7</v>
      </c>
      <c r="F18" s="57">
        <v>0</v>
      </c>
      <c r="G18" s="56">
        <f>(J18+K18)/2</f>
        <v>56.5</v>
      </c>
      <c r="H18" s="56">
        <f>(L18+M18)/2</f>
        <v>37.5</v>
      </c>
      <c r="I18" s="57">
        <v>0.7</v>
      </c>
      <c r="J18" s="57">
        <v>58</v>
      </c>
      <c r="K18" s="57">
        <v>55</v>
      </c>
      <c r="L18" s="57">
        <v>34</v>
      </c>
      <c r="M18" s="57">
        <v>41</v>
      </c>
      <c r="N18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8"/>
  <sheetViews>
    <sheetView topLeftCell="A7" zoomScale="50" zoomScaleNormal="50" workbookViewId="0">
      <selection activeCell="B18" sqref="B18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178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167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117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36" x14ac:dyDescent="0.55000000000000004">
      <c r="A18" s="64">
        <v>24</v>
      </c>
      <c r="B18" s="70" t="s">
        <v>168</v>
      </c>
      <c r="C18" s="56">
        <f>RANK(D18,$D$18:$D$22)</f>
        <v>1</v>
      </c>
      <c r="D18" s="56">
        <f>E18-F18</f>
        <v>17.75</v>
      </c>
      <c r="E18" s="56">
        <f>G18+H18+I18</f>
        <v>23.75</v>
      </c>
      <c r="F18" s="57">
        <v>6</v>
      </c>
      <c r="G18" s="56">
        <f>(J18+K18)/2</f>
        <v>25</v>
      </c>
      <c r="H18" s="56">
        <f>(L18+M18)/2</f>
        <v>8.75</v>
      </c>
      <c r="I18" s="57">
        <v>-10</v>
      </c>
      <c r="J18" s="57">
        <v>26.5</v>
      </c>
      <c r="K18" s="57">
        <v>23.5</v>
      </c>
      <c r="L18" s="57">
        <v>8</v>
      </c>
      <c r="M18" s="57">
        <v>9.5</v>
      </c>
      <c r="N18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165"/>
  <sheetViews>
    <sheetView topLeftCell="A151" zoomScale="50" zoomScaleNormal="50" workbookViewId="0">
      <selection activeCell="B163" sqref="B163"/>
    </sheetView>
  </sheetViews>
  <sheetFormatPr defaultRowHeight="23.25" x14ac:dyDescent="0.35"/>
  <cols>
    <col min="1" max="1" width="61.42578125" customWidth="1"/>
    <col min="2" max="2" width="48.7109375" customWidth="1"/>
    <col min="3" max="3" width="64.85546875" customWidth="1"/>
    <col min="4" max="4" width="19.5703125" bestFit="1" customWidth="1"/>
    <col min="5" max="5" width="11.28515625" bestFit="1" customWidth="1"/>
    <col min="6" max="6" width="19.5703125" bestFit="1" customWidth="1"/>
    <col min="7" max="7" width="15.7109375" customWidth="1"/>
    <col min="8" max="9" width="9.5703125" bestFit="1" customWidth="1"/>
    <col min="10" max="10" width="12.5703125" customWidth="1"/>
    <col min="11" max="11" width="9.7109375" customWidth="1"/>
    <col min="12" max="12" width="9.5703125" customWidth="1"/>
    <col min="13" max="13" width="9.7109375" customWidth="1"/>
    <col min="14" max="14" width="9.42578125" bestFit="1" customWidth="1"/>
    <col min="15" max="15" width="17.28515625" customWidth="1"/>
    <col min="16" max="16" width="26.42578125" customWidth="1"/>
    <col min="17" max="17" width="29.85546875" customWidth="1"/>
    <col min="18" max="18" width="31.7109375" style="33" customWidth="1"/>
    <col min="19" max="19" width="8.5703125" customWidth="1"/>
    <col min="20" max="20" width="29.140625" bestFit="1" customWidth="1"/>
  </cols>
  <sheetData>
    <row r="1" spans="1:20" ht="15" customHeight="1" x14ac:dyDescent="0.25">
      <c r="A1" s="128" t="s">
        <v>59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30"/>
      <c r="T1" s="90"/>
    </row>
    <row r="2" spans="1:20" ht="15" customHeight="1" x14ac:dyDescent="0.25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3"/>
      <c r="T2" s="90"/>
    </row>
    <row r="3" spans="1:20" ht="15.75" customHeight="1" thickBot="1" x14ac:dyDescent="0.3">
      <c r="A3" s="134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6"/>
      <c r="T3" s="90"/>
    </row>
    <row r="4" spans="1:20" x14ac:dyDescent="0.25">
      <c r="A4" s="1"/>
      <c r="B4" s="1"/>
      <c r="D4" s="137" t="s">
        <v>24</v>
      </c>
      <c r="E4" s="137"/>
      <c r="F4" s="137"/>
      <c r="G4" s="137"/>
      <c r="H4" s="137" t="s">
        <v>0</v>
      </c>
      <c r="I4" s="137"/>
      <c r="J4" s="137"/>
      <c r="K4" s="137" t="s">
        <v>32</v>
      </c>
      <c r="L4" s="137"/>
      <c r="M4" s="137"/>
      <c r="N4" s="137" t="s">
        <v>1</v>
      </c>
      <c r="O4" s="137"/>
      <c r="P4" s="138"/>
      <c r="Q4" s="138"/>
      <c r="R4" s="29"/>
      <c r="S4" s="92"/>
      <c r="T4" s="90"/>
    </row>
    <row r="5" spans="1:20" ht="32.25" customHeight="1" x14ac:dyDescent="0.25">
      <c r="A5" s="124"/>
      <c r="B5" s="124"/>
      <c r="C5" s="21"/>
      <c r="D5" s="125" t="s">
        <v>2</v>
      </c>
      <c r="E5" s="125"/>
      <c r="F5" s="125"/>
      <c r="G5" s="125"/>
      <c r="H5" s="122" t="s">
        <v>34</v>
      </c>
      <c r="I5" s="122"/>
      <c r="J5" s="122"/>
      <c r="K5" s="122" t="s">
        <v>33</v>
      </c>
      <c r="L5" s="122"/>
      <c r="M5" s="122"/>
      <c r="N5" s="123" t="s">
        <v>26</v>
      </c>
      <c r="O5" s="123"/>
      <c r="P5" s="127" t="s">
        <v>51</v>
      </c>
      <c r="Q5" s="127"/>
      <c r="R5" s="120"/>
      <c r="S5" s="93"/>
      <c r="T5" s="90"/>
    </row>
    <row r="6" spans="1:20" ht="42" customHeight="1" x14ac:dyDescent="0.25">
      <c r="A6" s="124" t="s">
        <v>3</v>
      </c>
      <c r="B6" s="124"/>
      <c r="C6" s="21">
        <v>43407</v>
      </c>
      <c r="D6" s="125" t="s">
        <v>4</v>
      </c>
      <c r="E6" s="125"/>
      <c r="F6" s="125"/>
      <c r="G6" s="125"/>
      <c r="H6" s="122" t="s">
        <v>29</v>
      </c>
      <c r="I6" s="122"/>
      <c r="J6" s="122"/>
      <c r="K6" s="122" t="s">
        <v>31</v>
      </c>
      <c r="L6" s="122"/>
      <c r="M6" s="122"/>
      <c r="N6" s="123" t="s">
        <v>30</v>
      </c>
      <c r="O6" s="123"/>
      <c r="P6" s="127"/>
      <c r="Q6" s="127"/>
      <c r="R6" s="121"/>
      <c r="S6" s="96"/>
      <c r="T6" s="90"/>
    </row>
    <row r="7" spans="1:20" ht="69" customHeight="1" x14ac:dyDescent="0.25">
      <c r="A7" s="124" t="s">
        <v>5</v>
      </c>
      <c r="B7" s="124"/>
      <c r="C7" s="21" t="s">
        <v>28</v>
      </c>
      <c r="D7" s="125" t="s">
        <v>6</v>
      </c>
      <c r="E7" s="125"/>
      <c r="F7" s="125"/>
      <c r="G7" s="125"/>
      <c r="H7" s="122" t="s">
        <v>35</v>
      </c>
      <c r="I7" s="122"/>
      <c r="J7" s="122"/>
      <c r="K7" s="122" t="s">
        <v>38</v>
      </c>
      <c r="L7" s="122"/>
      <c r="M7" s="122"/>
      <c r="N7" s="123" t="s">
        <v>37</v>
      </c>
      <c r="O7" s="123"/>
      <c r="P7" s="127" t="s">
        <v>52</v>
      </c>
      <c r="Q7" s="127"/>
      <c r="R7" s="30"/>
      <c r="S7" s="96"/>
      <c r="T7" s="90"/>
    </row>
    <row r="8" spans="1:20" ht="68.25" customHeight="1" x14ac:dyDescent="0.25">
      <c r="A8" s="124" t="s">
        <v>7</v>
      </c>
      <c r="B8" s="124"/>
      <c r="C8" s="22" t="s">
        <v>98</v>
      </c>
      <c r="D8" s="125" t="s">
        <v>8</v>
      </c>
      <c r="E8" s="125"/>
      <c r="F8" s="125"/>
      <c r="G8" s="125"/>
      <c r="H8" s="122" t="s">
        <v>54</v>
      </c>
      <c r="I8" s="122"/>
      <c r="J8" s="122"/>
      <c r="K8" s="122" t="s">
        <v>31</v>
      </c>
      <c r="L8" s="122"/>
      <c r="M8" s="122"/>
      <c r="N8" s="123" t="s">
        <v>26</v>
      </c>
      <c r="O8" s="123"/>
      <c r="P8" s="127" t="s">
        <v>53</v>
      </c>
      <c r="Q8" s="127"/>
      <c r="R8" s="31"/>
      <c r="S8" s="19"/>
      <c r="T8" s="3"/>
    </row>
    <row r="9" spans="1:20" ht="62.25" customHeight="1" x14ac:dyDescent="0.25">
      <c r="A9" s="124" t="s">
        <v>9</v>
      </c>
      <c r="B9" s="124"/>
      <c r="C9" s="23" t="s">
        <v>27</v>
      </c>
      <c r="D9" s="125" t="s">
        <v>10</v>
      </c>
      <c r="E9" s="125"/>
      <c r="F9" s="125"/>
      <c r="G9" s="125"/>
      <c r="H9" s="122" t="s">
        <v>46</v>
      </c>
      <c r="I9" s="122"/>
      <c r="J9" s="122"/>
      <c r="K9" s="122" t="s">
        <v>38</v>
      </c>
      <c r="L9" s="122"/>
      <c r="M9" s="122"/>
      <c r="N9" s="123" t="s">
        <v>47</v>
      </c>
      <c r="O9" s="123"/>
      <c r="P9" s="118"/>
      <c r="Q9" s="126"/>
      <c r="R9" s="31"/>
      <c r="S9" s="19"/>
      <c r="T9" s="5"/>
    </row>
    <row r="10" spans="1:20" ht="20.25" customHeight="1" x14ac:dyDescent="0.25">
      <c r="A10" s="20"/>
      <c r="B10" s="20"/>
      <c r="C10" s="4"/>
      <c r="D10" s="77"/>
      <c r="E10" s="77"/>
      <c r="F10" s="77"/>
      <c r="G10" s="77"/>
      <c r="H10" s="117"/>
      <c r="I10" s="117"/>
      <c r="J10" s="117"/>
      <c r="K10" s="117"/>
      <c r="L10" s="117"/>
      <c r="M10" s="117"/>
      <c r="N10" s="111"/>
      <c r="O10" s="111"/>
      <c r="P10" s="118" t="s">
        <v>25</v>
      </c>
      <c r="Q10" s="118"/>
      <c r="R10" s="119"/>
      <c r="S10" s="2"/>
      <c r="T10" s="5"/>
    </row>
    <row r="11" spans="1:20" ht="20.25" x14ac:dyDescent="0.25">
      <c r="A11" s="2"/>
      <c r="B11" s="2"/>
      <c r="D11" s="77" t="s">
        <v>57</v>
      </c>
      <c r="E11" s="77"/>
      <c r="F11" s="77"/>
      <c r="G11" s="77"/>
      <c r="H11" s="116" t="s">
        <v>58</v>
      </c>
      <c r="I11" s="116"/>
      <c r="J11" s="116"/>
      <c r="K11" s="116" t="s">
        <v>31</v>
      </c>
      <c r="L11" s="116"/>
      <c r="M11" s="116"/>
      <c r="N11" s="111" t="s">
        <v>26</v>
      </c>
      <c r="O11" s="111"/>
      <c r="P11" s="118"/>
      <c r="Q11" s="118"/>
      <c r="R11" s="120"/>
      <c r="S11" s="114"/>
      <c r="T11" s="5"/>
    </row>
    <row r="12" spans="1:20" ht="20.25" x14ac:dyDescent="0.3">
      <c r="A12" s="2"/>
      <c r="B12" s="2"/>
      <c r="D12" s="115" t="s">
        <v>11</v>
      </c>
      <c r="E12" s="115"/>
      <c r="F12" s="115"/>
      <c r="G12" s="115"/>
      <c r="H12" s="116" t="s">
        <v>55</v>
      </c>
      <c r="I12" s="116"/>
      <c r="J12" s="116"/>
      <c r="K12" s="116" t="s">
        <v>31</v>
      </c>
      <c r="L12" s="116"/>
      <c r="M12" s="116"/>
      <c r="N12" s="78" t="s">
        <v>56</v>
      </c>
      <c r="O12" s="78"/>
      <c r="P12" s="118"/>
      <c r="Q12" s="118"/>
      <c r="R12" s="121"/>
      <c r="S12" s="114"/>
      <c r="T12" s="3"/>
    </row>
    <row r="13" spans="1:20" x14ac:dyDescent="0.25">
      <c r="A13" s="2"/>
      <c r="B13" s="2"/>
      <c r="D13" s="77" t="s">
        <v>12</v>
      </c>
      <c r="E13" s="77"/>
      <c r="F13" s="77"/>
      <c r="G13" s="77"/>
      <c r="H13" s="117" t="s">
        <v>36</v>
      </c>
      <c r="I13" s="117"/>
      <c r="J13" s="117"/>
      <c r="K13" s="117" t="s">
        <v>31</v>
      </c>
      <c r="L13" s="117"/>
      <c r="M13" s="117"/>
      <c r="N13" s="111" t="s">
        <v>30</v>
      </c>
      <c r="O13" s="111"/>
      <c r="P13" s="111"/>
      <c r="Q13" s="111"/>
      <c r="R13" s="32"/>
      <c r="S13" s="24"/>
      <c r="T13" s="3"/>
    </row>
    <row r="14" spans="1:20" x14ac:dyDescent="0.35">
      <c r="D14" s="77"/>
      <c r="E14" s="77"/>
      <c r="F14" s="77"/>
      <c r="G14" s="77"/>
      <c r="H14" s="78"/>
      <c r="I14" s="78"/>
      <c r="J14" s="78"/>
      <c r="K14" s="78"/>
      <c r="L14" s="78"/>
      <c r="M14" s="78"/>
      <c r="N14" s="111"/>
      <c r="O14" s="111"/>
      <c r="P14" s="78"/>
      <c r="Q14" s="78"/>
    </row>
    <row r="15" spans="1:20" ht="15" customHeight="1" x14ac:dyDescent="0.25">
      <c r="A15" s="112" t="s">
        <v>97</v>
      </c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34"/>
      <c r="S15" s="16"/>
      <c r="T15" s="16"/>
    </row>
    <row r="16" spans="1:20" ht="15" customHeight="1" x14ac:dyDescent="0.25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34"/>
      <c r="S16" s="16"/>
      <c r="T16" s="16"/>
    </row>
    <row r="17" spans="1:20" ht="15.75" customHeight="1" thickBot="1" x14ac:dyDescent="0.3">
      <c r="A17" s="113"/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35"/>
      <c r="S17" s="17"/>
      <c r="T17" s="17"/>
    </row>
    <row r="18" spans="1:20" ht="45.75" thickBot="1" x14ac:dyDescent="0.4">
      <c r="A18" s="6" t="s">
        <v>14</v>
      </c>
      <c r="B18" s="7" t="s">
        <v>39</v>
      </c>
      <c r="C18" s="7" t="s">
        <v>40</v>
      </c>
      <c r="D18" s="8"/>
      <c r="E18" s="9">
        <v>1</v>
      </c>
      <c r="F18" s="9">
        <v>2</v>
      </c>
      <c r="G18" s="9">
        <v>3</v>
      </c>
      <c r="H18" s="9">
        <v>4</v>
      </c>
      <c r="I18" s="9">
        <v>5</v>
      </c>
      <c r="J18" s="9">
        <v>6</v>
      </c>
      <c r="K18" s="9">
        <v>7</v>
      </c>
      <c r="L18" s="9">
        <v>8</v>
      </c>
      <c r="M18" s="9">
        <v>9</v>
      </c>
      <c r="N18" s="9">
        <v>10</v>
      </c>
      <c r="O18" s="9" t="s">
        <v>15</v>
      </c>
      <c r="P18" s="9" t="s">
        <v>16</v>
      </c>
      <c r="Q18" s="10" t="s">
        <v>17</v>
      </c>
      <c r="R18" s="36"/>
      <c r="S18" s="18"/>
      <c r="T18" s="18"/>
    </row>
    <row r="19" spans="1:20" hidden="1" x14ac:dyDescent="0.35">
      <c r="A19" s="99">
        <v>11</v>
      </c>
      <c r="B19" s="102" t="s">
        <v>71</v>
      </c>
      <c r="C19" s="102" t="s">
        <v>72</v>
      </c>
      <c r="D19" s="11" t="s">
        <v>18</v>
      </c>
      <c r="E19" s="12">
        <v>8</v>
      </c>
      <c r="F19" s="12">
        <v>8</v>
      </c>
      <c r="G19" s="12">
        <v>8</v>
      </c>
      <c r="H19" s="12">
        <v>8</v>
      </c>
      <c r="I19" s="12">
        <v>8</v>
      </c>
      <c r="J19" s="12">
        <v>9</v>
      </c>
      <c r="K19" s="12">
        <v>8</v>
      </c>
      <c r="L19" s="12">
        <v>8</v>
      </c>
      <c r="M19" s="12">
        <v>8</v>
      </c>
      <c r="N19" s="12">
        <v>9</v>
      </c>
      <c r="O19" s="12">
        <f t="shared" ref="O19:O60" si="0">SUM(E19:N19)</f>
        <v>82</v>
      </c>
      <c r="P19" s="105">
        <f>SUM(O19:O23)-MAX(O19:O23)-MIN(O19:O23)-O24*3</f>
        <v>237.5</v>
      </c>
      <c r="Q19" s="108">
        <v>1</v>
      </c>
    </row>
    <row r="20" spans="1:20" hidden="1" x14ac:dyDescent="0.35">
      <c r="A20" s="100"/>
      <c r="B20" s="103"/>
      <c r="C20" s="103"/>
      <c r="D20" s="11" t="s">
        <v>19</v>
      </c>
      <c r="E20" s="12">
        <v>7.5</v>
      </c>
      <c r="F20" s="12">
        <v>7.5</v>
      </c>
      <c r="G20" s="12">
        <v>8</v>
      </c>
      <c r="H20" s="12">
        <v>7.5</v>
      </c>
      <c r="I20" s="12">
        <v>7.5</v>
      </c>
      <c r="J20" s="12">
        <v>7.5</v>
      </c>
      <c r="K20" s="12">
        <v>7.5</v>
      </c>
      <c r="L20" s="12">
        <v>7.5</v>
      </c>
      <c r="M20" s="12">
        <v>7.5</v>
      </c>
      <c r="N20" s="12">
        <v>8</v>
      </c>
      <c r="O20" s="12">
        <f t="shared" si="0"/>
        <v>76</v>
      </c>
      <c r="P20" s="106"/>
      <c r="Q20" s="109"/>
    </row>
    <row r="21" spans="1:20" hidden="1" x14ac:dyDescent="0.35">
      <c r="A21" s="100"/>
      <c r="B21" s="103"/>
      <c r="C21" s="103"/>
      <c r="D21" s="11" t="s">
        <v>20</v>
      </c>
      <c r="E21" s="12">
        <v>8</v>
      </c>
      <c r="F21" s="12">
        <v>8</v>
      </c>
      <c r="G21" s="12">
        <v>8</v>
      </c>
      <c r="H21" s="12">
        <v>8</v>
      </c>
      <c r="I21" s="12">
        <v>8</v>
      </c>
      <c r="J21" s="12">
        <v>8</v>
      </c>
      <c r="K21" s="12">
        <v>8</v>
      </c>
      <c r="L21" s="12">
        <v>8</v>
      </c>
      <c r="M21" s="12">
        <v>7.5</v>
      </c>
      <c r="N21" s="12">
        <v>8</v>
      </c>
      <c r="O21" s="12">
        <f t="shared" si="0"/>
        <v>79.5</v>
      </c>
      <c r="P21" s="106"/>
      <c r="Q21" s="109"/>
    </row>
    <row r="22" spans="1:20" hidden="1" x14ac:dyDescent="0.35">
      <c r="A22" s="100"/>
      <c r="B22" s="103"/>
      <c r="C22" s="103"/>
      <c r="D22" s="11" t="s">
        <v>21</v>
      </c>
      <c r="E22" s="12">
        <v>9</v>
      </c>
      <c r="F22" s="12">
        <v>8.5</v>
      </c>
      <c r="G22" s="12">
        <v>8.5</v>
      </c>
      <c r="H22" s="12">
        <v>8.5</v>
      </c>
      <c r="I22" s="12">
        <v>8.5</v>
      </c>
      <c r="J22" s="12">
        <v>8.5</v>
      </c>
      <c r="K22" s="12">
        <v>8.5</v>
      </c>
      <c r="L22" s="12">
        <v>8.5</v>
      </c>
      <c r="M22" s="12">
        <v>8.5</v>
      </c>
      <c r="N22" s="12">
        <v>9</v>
      </c>
      <c r="O22" s="12">
        <f t="shared" si="0"/>
        <v>86</v>
      </c>
      <c r="P22" s="106"/>
      <c r="Q22" s="109"/>
    </row>
    <row r="23" spans="1:20" hidden="1" x14ac:dyDescent="0.35">
      <c r="A23" s="100"/>
      <c r="B23" s="103"/>
      <c r="C23" s="103"/>
      <c r="D23" s="11" t="s">
        <v>22</v>
      </c>
      <c r="E23" s="12">
        <v>8</v>
      </c>
      <c r="F23" s="12">
        <v>7.5</v>
      </c>
      <c r="G23" s="12">
        <v>8</v>
      </c>
      <c r="H23" s="12">
        <v>7</v>
      </c>
      <c r="I23" s="12">
        <v>7.5</v>
      </c>
      <c r="J23" s="12">
        <v>7.5</v>
      </c>
      <c r="K23" s="12">
        <v>7.5</v>
      </c>
      <c r="L23" s="12">
        <v>7.5</v>
      </c>
      <c r="M23" s="12">
        <v>7.5</v>
      </c>
      <c r="N23" s="12">
        <v>8</v>
      </c>
      <c r="O23" s="12">
        <f t="shared" si="0"/>
        <v>76</v>
      </c>
      <c r="P23" s="106"/>
      <c r="Q23" s="109"/>
    </row>
    <row r="24" spans="1:20" ht="24" hidden="1" thickBot="1" x14ac:dyDescent="0.4">
      <c r="A24" s="101"/>
      <c r="B24" s="104"/>
      <c r="C24" s="104"/>
      <c r="D24" s="13" t="s">
        <v>23</v>
      </c>
      <c r="E24" s="14"/>
      <c r="F24" s="15"/>
      <c r="G24" s="14"/>
      <c r="H24" s="15"/>
      <c r="I24" s="14"/>
      <c r="J24" s="15"/>
      <c r="K24" s="15"/>
      <c r="L24" s="15"/>
      <c r="M24" s="15"/>
      <c r="N24" s="14"/>
      <c r="O24" s="15">
        <f t="shared" si="0"/>
        <v>0</v>
      </c>
      <c r="P24" s="107"/>
      <c r="Q24" s="110"/>
    </row>
    <row r="25" spans="1:20" ht="23.25" hidden="1" customHeight="1" x14ac:dyDescent="0.25">
      <c r="A25" s="99">
        <v>21</v>
      </c>
      <c r="B25" s="102" t="s">
        <v>87</v>
      </c>
      <c r="C25" s="102" t="s">
        <v>88</v>
      </c>
      <c r="D25" s="11" t="s">
        <v>18</v>
      </c>
      <c r="E25" s="12">
        <v>7</v>
      </c>
      <c r="F25" s="12">
        <v>7</v>
      </c>
      <c r="G25" s="12">
        <v>7</v>
      </c>
      <c r="H25" s="12">
        <v>7</v>
      </c>
      <c r="I25" s="12">
        <v>8</v>
      </c>
      <c r="J25" s="12">
        <v>8</v>
      </c>
      <c r="K25" s="12">
        <v>8.5</v>
      </c>
      <c r="L25" s="12">
        <v>7</v>
      </c>
      <c r="M25" s="12">
        <v>7</v>
      </c>
      <c r="N25" s="12">
        <v>8</v>
      </c>
      <c r="O25" s="12">
        <f t="shared" si="0"/>
        <v>74.5</v>
      </c>
      <c r="P25" s="105">
        <f>SUM(O25:O29)-MAX(O25:O29)-MIN(O25:O29)-O30*3</f>
        <v>231.5</v>
      </c>
      <c r="Q25" s="108">
        <v>2</v>
      </c>
      <c r="R25" s="98">
        <f>SUM(O25:O29)</f>
        <v>388</v>
      </c>
    </row>
    <row r="26" spans="1:20" ht="23.25" hidden="1" customHeight="1" x14ac:dyDescent="0.25">
      <c r="A26" s="100"/>
      <c r="B26" s="103"/>
      <c r="C26" s="103"/>
      <c r="D26" s="11" t="s">
        <v>19</v>
      </c>
      <c r="E26" s="12">
        <v>7.5</v>
      </c>
      <c r="F26" s="12">
        <v>7.5</v>
      </c>
      <c r="G26" s="12">
        <v>8</v>
      </c>
      <c r="H26" s="12">
        <v>8</v>
      </c>
      <c r="I26" s="12">
        <v>7.5</v>
      </c>
      <c r="J26" s="12">
        <v>7.5</v>
      </c>
      <c r="K26" s="12">
        <v>7.5</v>
      </c>
      <c r="L26" s="12">
        <v>8</v>
      </c>
      <c r="M26" s="12">
        <v>7.5</v>
      </c>
      <c r="N26" s="12">
        <v>7.5</v>
      </c>
      <c r="O26" s="12">
        <f t="shared" si="0"/>
        <v>76.5</v>
      </c>
      <c r="P26" s="106"/>
      <c r="Q26" s="109"/>
      <c r="R26" s="98"/>
    </row>
    <row r="27" spans="1:20" ht="23.25" hidden="1" customHeight="1" x14ac:dyDescent="0.25">
      <c r="A27" s="100"/>
      <c r="B27" s="103"/>
      <c r="C27" s="103"/>
      <c r="D27" s="11" t="s">
        <v>20</v>
      </c>
      <c r="E27" s="12">
        <v>8</v>
      </c>
      <c r="F27" s="12">
        <v>7.5</v>
      </c>
      <c r="G27" s="12">
        <v>8</v>
      </c>
      <c r="H27" s="12">
        <v>7.5</v>
      </c>
      <c r="I27" s="12">
        <v>8</v>
      </c>
      <c r="J27" s="12">
        <v>8</v>
      </c>
      <c r="K27" s="12">
        <v>8</v>
      </c>
      <c r="L27" s="12">
        <v>7.5</v>
      </c>
      <c r="M27" s="12">
        <v>7.5</v>
      </c>
      <c r="N27" s="12">
        <v>8</v>
      </c>
      <c r="O27" s="12">
        <f t="shared" si="0"/>
        <v>78</v>
      </c>
      <c r="P27" s="106"/>
      <c r="Q27" s="109"/>
      <c r="R27" s="98"/>
    </row>
    <row r="28" spans="1:20" ht="23.25" hidden="1" customHeight="1" x14ac:dyDescent="0.25">
      <c r="A28" s="100"/>
      <c r="B28" s="103"/>
      <c r="C28" s="103"/>
      <c r="D28" s="11" t="s">
        <v>21</v>
      </c>
      <c r="E28" s="12">
        <v>8.5</v>
      </c>
      <c r="F28" s="12">
        <v>8</v>
      </c>
      <c r="G28" s="12">
        <v>8</v>
      </c>
      <c r="H28" s="12">
        <v>8.5</v>
      </c>
      <c r="I28" s="12">
        <v>8</v>
      </c>
      <c r="J28" s="12">
        <v>8</v>
      </c>
      <c r="K28" s="12">
        <v>8</v>
      </c>
      <c r="L28" s="12">
        <v>8</v>
      </c>
      <c r="M28" s="12">
        <v>9</v>
      </c>
      <c r="N28" s="12">
        <v>8</v>
      </c>
      <c r="O28" s="12">
        <f t="shared" si="0"/>
        <v>82</v>
      </c>
      <c r="P28" s="106"/>
      <c r="Q28" s="109"/>
      <c r="R28" s="98"/>
    </row>
    <row r="29" spans="1:20" ht="23.25" hidden="1" customHeight="1" x14ac:dyDescent="0.25">
      <c r="A29" s="100"/>
      <c r="B29" s="103"/>
      <c r="C29" s="103"/>
      <c r="D29" s="11" t="s">
        <v>22</v>
      </c>
      <c r="E29" s="12">
        <v>8</v>
      </c>
      <c r="F29" s="12">
        <v>7.5</v>
      </c>
      <c r="G29" s="12">
        <v>8</v>
      </c>
      <c r="H29" s="12">
        <v>7.5</v>
      </c>
      <c r="I29" s="12">
        <v>8</v>
      </c>
      <c r="J29" s="12">
        <v>7.5</v>
      </c>
      <c r="K29" s="12">
        <v>7.5</v>
      </c>
      <c r="L29" s="12">
        <v>7.5</v>
      </c>
      <c r="M29" s="12">
        <v>7.5</v>
      </c>
      <c r="N29" s="12">
        <v>8</v>
      </c>
      <c r="O29" s="12">
        <f t="shared" si="0"/>
        <v>77</v>
      </c>
      <c r="P29" s="106"/>
      <c r="Q29" s="109"/>
      <c r="R29" s="98"/>
    </row>
    <row r="30" spans="1:20" ht="24" hidden="1" customHeight="1" thickBot="1" x14ac:dyDescent="0.4">
      <c r="A30" s="101"/>
      <c r="B30" s="104"/>
      <c r="C30" s="104"/>
      <c r="D30" s="13" t="s">
        <v>23</v>
      </c>
      <c r="E30" s="14"/>
      <c r="F30" s="15"/>
      <c r="G30" s="14"/>
      <c r="H30" s="15"/>
      <c r="I30" s="14"/>
      <c r="J30" s="15"/>
      <c r="K30" s="15"/>
      <c r="L30" s="15"/>
      <c r="M30" s="15"/>
      <c r="N30" s="14"/>
      <c r="O30" s="15">
        <f t="shared" si="0"/>
        <v>0</v>
      </c>
      <c r="P30" s="107"/>
      <c r="Q30" s="110"/>
    </row>
    <row r="31" spans="1:20" ht="23.25" hidden="1" customHeight="1" x14ac:dyDescent="0.25">
      <c r="A31" s="99">
        <v>5</v>
      </c>
      <c r="B31" s="102" t="s">
        <v>61</v>
      </c>
      <c r="C31" s="102" t="s">
        <v>65</v>
      </c>
      <c r="D31" s="11" t="s">
        <v>18</v>
      </c>
      <c r="E31" s="12">
        <v>8</v>
      </c>
      <c r="F31" s="12">
        <v>8</v>
      </c>
      <c r="G31" s="12">
        <v>8</v>
      </c>
      <c r="H31" s="12">
        <v>7</v>
      </c>
      <c r="I31" s="12">
        <v>8</v>
      </c>
      <c r="J31" s="12">
        <v>8</v>
      </c>
      <c r="K31" s="12">
        <v>8</v>
      </c>
      <c r="L31" s="12">
        <v>7</v>
      </c>
      <c r="M31" s="12">
        <v>7</v>
      </c>
      <c r="N31" s="12">
        <v>8</v>
      </c>
      <c r="O31" s="12">
        <f t="shared" si="0"/>
        <v>77</v>
      </c>
      <c r="P31" s="105">
        <f>SUM(O31:O35)-MAX(O31:O35)-MIN(O31:O35)-O36*3</f>
        <v>231.5</v>
      </c>
      <c r="Q31" s="108">
        <v>3</v>
      </c>
      <c r="R31" s="98">
        <f>SUM(O31:O35)</f>
        <v>387.5</v>
      </c>
    </row>
    <row r="32" spans="1:20" ht="23.25" hidden="1" customHeight="1" x14ac:dyDescent="0.25">
      <c r="A32" s="100"/>
      <c r="B32" s="103"/>
      <c r="C32" s="103"/>
      <c r="D32" s="11" t="s">
        <v>19</v>
      </c>
      <c r="E32" s="12">
        <v>7.5</v>
      </c>
      <c r="F32" s="12">
        <v>7.5</v>
      </c>
      <c r="G32" s="12">
        <v>7.5</v>
      </c>
      <c r="H32" s="12">
        <v>7.5</v>
      </c>
      <c r="I32" s="12">
        <v>7.5</v>
      </c>
      <c r="J32" s="12">
        <v>7.5</v>
      </c>
      <c r="K32" s="12">
        <v>8</v>
      </c>
      <c r="L32" s="12">
        <v>7.5</v>
      </c>
      <c r="M32" s="12">
        <v>7.5</v>
      </c>
      <c r="N32" s="12">
        <v>8</v>
      </c>
      <c r="O32" s="12">
        <f t="shared" si="0"/>
        <v>76</v>
      </c>
      <c r="P32" s="106"/>
      <c r="Q32" s="109"/>
      <c r="R32" s="98"/>
    </row>
    <row r="33" spans="1:18" ht="23.25" hidden="1" customHeight="1" x14ac:dyDescent="0.25">
      <c r="A33" s="100"/>
      <c r="B33" s="103"/>
      <c r="C33" s="103"/>
      <c r="D33" s="11" t="s">
        <v>20</v>
      </c>
      <c r="E33" s="12">
        <v>8</v>
      </c>
      <c r="F33" s="12">
        <v>8</v>
      </c>
      <c r="G33" s="12">
        <v>8</v>
      </c>
      <c r="H33" s="12">
        <v>8</v>
      </c>
      <c r="I33" s="12">
        <v>7.5</v>
      </c>
      <c r="J33" s="12">
        <v>8</v>
      </c>
      <c r="K33" s="12">
        <v>8</v>
      </c>
      <c r="L33" s="12">
        <v>8</v>
      </c>
      <c r="M33" s="12">
        <v>7.5</v>
      </c>
      <c r="N33" s="12">
        <v>7.5</v>
      </c>
      <c r="O33" s="12">
        <f t="shared" si="0"/>
        <v>78.5</v>
      </c>
      <c r="P33" s="106"/>
      <c r="Q33" s="109"/>
      <c r="R33" s="98"/>
    </row>
    <row r="34" spans="1:18" ht="23.25" hidden="1" customHeight="1" x14ac:dyDescent="0.25">
      <c r="A34" s="100"/>
      <c r="B34" s="103"/>
      <c r="C34" s="103"/>
      <c r="D34" s="11" t="s">
        <v>21</v>
      </c>
      <c r="E34" s="12">
        <v>8.5</v>
      </c>
      <c r="F34" s="12">
        <v>8</v>
      </c>
      <c r="G34" s="12">
        <v>8.5</v>
      </c>
      <c r="H34" s="12">
        <v>8.5</v>
      </c>
      <c r="I34" s="12">
        <v>8</v>
      </c>
      <c r="J34" s="12">
        <v>8.5</v>
      </c>
      <c r="K34" s="12">
        <v>8</v>
      </c>
      <c r="L34" s="12">
        <v>8</v>
      </c>
      <c r="M34" s="12">
        <v>7.5</v>
      </c>
      <c r="N34" s="12">
        <v>8.5</v>
      </c>
      <c r="O34" s="12">
        <f t="shared" si="0"/>
        <v>82</v>
      </c>
      <c r="P34" s="106"/>
      <c r="Q34" s="109"/>
      <c r="R34" s="98"/>
    </row>
    <row r="35" spans="1:18" ht="23.25" hidden="1" customHeight="1" x14ac:dyDescent="0.25">
      <c r="A35" s="100"/>
      <c r="B35" s="103"/>
      <c r="C35" s="103"/>
      <c r="D35" s="11" t="s">
        <v>22</v>
      </c>
      <c r="E35" s="12">
        <v>8</v>
      </c>
      <c r="F35" s="12">
        <v>7</v>
      </c>
      <c r="G35" s="12">
        <v>7</v>
      </c>
      <c r="H35" s="12">
        <v>7</v>
      </c>
      <c r="I35" s="12">
        <v>7.5</v>
      </c>
      <c r="J35" s="12">
        <v>7.5</v>
      </c>
      <c r="K35" s="12">
        <v>7.5</v>
      </c>
      <c r="L35" s="12">
        <v>7</v>
      </c>
      <c r="M35" s="12">
        <v>7.5</v>
      </c>
      <c r="N35" s="12">
        <v>8</v>
      </c>
      <c r="O35" s="12">
        <f t="shared" si="0"/>
        <v>74</v>
      </c>
      <c r="P35" s="106"/>
      <c r="Q35" s="109"/>
      <c r="R35" s="98"/>
    </row>
    <row r="36" spans="1:18" ht="24" hidden="1" customHeight="1" thickBot="1" x14ac:dyDescent="0.4">
      <c r="A36" s="101"/>
      <c r="B36" s="104"/>
      <c r="C36" s="104"/>
      <c r="D36" s="13" t="s">
        <v>23</v>
      </c>
      <c r="E36" s="14"/>
      <c r="F36" s="15"/>
      <c r="G36" s="14"/>
      <c r="H36" s="15"/>
      <c r="I36" s="14"/>
      <c r="J36" s="15"/>
      <c r="K36" s="15"/>
      <c r="L36" s="15"/>
      <c r="M36" s="15"/>
      <c r="N36" s="14"/>
      <c r="O36" s="15">
        <f t="shared" si="0"/>
        <v>0</v>
      </c>
      <c r="P36" s="107"/>
      <c r="Q36" s="110"/>
    </row>
    <row r="37" spans="1:18" ht="23.25" hidden="1" customHeight="1" x14ac:dyDescent="0.25">
      <c r="A37" s="99">
        <v>8</v>
      </c>
      <c r="B37" s="102" t="s">
        <v>68</v>
      </c>
      <c r="C37" s="102" t="s">
        <v>85</v>
      </c>
      <c r="D37" s="11" t="s">
        <v>18</v>
      </c>
      <c r="E37" s="12">
        <v>7</v>
      </c>
      <c r="F37" s="12">
        <v>8</v>
      </c>
      <c r="G37" s="12">
        <v>7</v>
      </c>
      <c r="H37" s="12">
        <v>7</v>
      </c>
      <c r="I37" s="12">
        <v>8</v>
      </c>
      <c r="J37" s="12">
        <v>8</v>
      </c>
      <c r="K37" s="12">
        <v>8</v>
      </c>
      <c r="L37" s="12">
        <v>7</v>
      </c>
      <c r="M37" s="12">
        <v>7</v>
      </c>
      <c r="N37" s="12">
        <v>8</v>
      </c>
      <c r="O37" s="12">
        <f t="shared" si="0"/>
        <v>75</v>
      </c>
      <c r="P37" s="105">
        <f>SUM(O37:O41)-MAX(O37:O41)-MIN(O37:O41)-O42*3</f>
        <v>230.5</v>
      </c>
      <c r="Q37" s="108">
        <v>4</v>
      </c>
      <c r="R37" s="98"/>
    </row>
    <row r="38" spans="1:18" ht="23.25" hidden="1" customHeight="1" x14ac:dyDescent="0.25">
      <c r="A38" s="100"/>
      <c r="B38" s="103"/>
      <c r="C38" s="103"/>
      <c r="D38" s="11" t="s">
        <v>19</v>
      </c>
      <c r="E38" s="12">
        <v>8</v>
      </c>
      <c r="F38" s="12">
        <v>8</v>
      </c>
      <c r="G38" s="12">
        <v>8</v>
      </c>
      <c r="H38" s="12">
        <v>8</v>
      </c>
      <c r="I38" s="12">
        <v>8</v>
      </c>
      <c r="J38" s="12">
        <v>8</v>
      </c>
      <c r="K38" s="12">
        <v>8</v>
      </c>
      <c r="L38" s="12">
        <v>8</v>
      </c>
      <c r="M38" s="12">
        <v>7.5</v>
      </c>
      <c r="N38" s="12">
        <v>8</v>
      </c>
      <c r="O38" s="12">
        <f t="shared" si="0"/>
        <v>79.5</v>
      </c>
      <c r="P38" s="106"/>
      <c r="Q38" s="109"/>
      <c r="R38" s="98"/>
    </row>
    <row r="39" spans="1:18" ht="23.25" hidden="1" customHeight="1" x14ac:dyDescent="0.25">
      <c r="A39" s="100"/>
      <c r="B39" s="103"/>
      <c r="C39" s="103"/>
      <c r="D39" s="11" t="s">
        <v>20</v>
      </c>
      <c r="E39" s="12">
        <v>8</v>
      </c>
      <c r="F39" s="12">
        <v>7.5</v>
      </c>
      <c r="G39" s="12">
        <v>8</v>
      </c>
      <c r="H39" s="12">
        <v>7.5</v>
      </c>
      <c r="I39" s="12">
        <v>7.5</v>
      </c>
      <c r="J39" s="12">
        <v>8</v>
      </c>
      <c r="K39" s="12">
        <v>8</v>
      </c>
      <c r="L39" s="12">
        <v>8</v>
      </c>
      <c r="M39" s="12">
        <v>7.5</v>
      </c>
      <c r="N39" s="12">
        <v>7.5</v>
      </c>
      <c r="O39" s="12">
        <f t="shared" si="0"/>
        <v>77.5</v>
      </c>
      <c r="P39" s="106"/>
      <c r="Q39" s="109"/>
      <c r="R39" s="98"/>
    </row>
    <row r="40" spans="1:18" ht="23.25" hidden="1" customHeight="1" x14ac:dyDescent="0.25">
      <c r="A40" s="100"/>
      <c r="B40" s="103"/>
      <c r="C40" s="103"/>
      <c r="D40" s="11" t="s">
        <v>21</v>
      </c>
      <c r="E40" s="12">
        <v>8</v>
      </c>
      <c r="F40" s="12">
        <v>8</v>
      </c>
      <c r="G40" s="12">
        <v>7</v>
      </c>
      <c r="H40" s="12">
        <v>8</v>
      </c>
      <c r="I40" s="12">
        <v>8</v>
      </c>
      <c r="J40" s="12">
        <v>7.5</v>
      </c>
      <c r="K40" s="12">
        <v>8</v>
      </c>
      <c r="L40" s="12">
        <v>8</v>
      </c>
      <c r="M40" s="12">
        <v>7.5</v>
      </c>
      <c r="N40" s="12">
        <v>8</v>
      </c>
      <c r="O40" s="12">
        <f t="shared" si="0"/>
        <v>78</v>
      </c>
      <c r="P40" s="106"/>
      <c r="Q40" s="109"/>
      <c r="R40" s="98"/>
    </row>
    <row r="41" spans="1:18" ht="23.25" hidden="1" customHeight="1" x14ac:dyDescent="0.25">
      <c r="A41" s="100"/>
      <c r="B41" s="103"/>
      <c r="C41" s="103"/>
      <c r="D41" s="11" t="s">
        <v>22</v>
      </c>
      <c r="E41" s="12">
        <v>8</v>
      </c>
      <c r="F41" s="12">
        <v>7.5</v>
      </c>
      <c r="G41" s="12">
        <v>7</v>
      </c>
      <c r="H41" s="12">
        <v>7</v>
      </c>
      <c r="I41" s="12">
        <v>7.5</v>
      </c>
      <c r="J41" s="12">
        <v>8</v>
      </c>
      <c r="K41" s="12">
        <v>7.5</v>
      </c>
      <c r="L41" s="12">
        <v>7.5</v>
      </c>
      <c r="M41" s="12">
        <v>7.5</v>
      </c>
      <c r="N41" s="12">
        <v>7</v>
      </c>
      <c r="O41" s="12">
        <f t="shared" si="0"/>
        <v>74.5</v>
      </c>
      <c r="P41" s="106"/>
      <c r="Q41" s="109"/>
      <c r="R41" s="98"/>
    </row>
    <row r="42" spans="1:18" ht="24" hidden="1" customHeight="1" thickBot="1" x14ac:dyDescent="0.4">
      <c r="A42" s="101"/>
      <c r="B42" s="104"/>
      <c r="C42" s="104"/>
      <c r="D42" s="13" t="s">
        <v>23</v>
      </c>
      <c r="E42" s="14"/>
      <c r="F42" s="15"/>
      <c r="G42" s="14"/>
      <c r="H42" s="15"/>
      <c r="I42" s="14"/>
      <c r="J42" s="15"/>
      <c r="K42" s="15"/>
      <c r="L42" s="15"/>
      <c r="M42" s="15"/>
      <c r="N42" s="14"/>
      <c r="O42" s="15">
        <f t="shared" si="0"/>
        <v>0</v>
      </c>
      <c r="P42" s="107"/>
      <c r="Q42" s="110"/>
    </row>
    <row r="43" spans="1:18" ht="23.25" hidden="1" customHeight="1" x14ac:dyDescent="0.35">
      <c r="A43" s="99">
        <v>17</v>
      </c>
      <c r="B43" s="102" t="s">
        <v>79</v>
      </c>
      <c r="C43" s="102" t="s">
        <v>66</v>
      </c>
      <c r="D43" s="11" t="s">
        <v>18</v>
      </c>
      <c r="E43" s="12">
        <v>7</v>
      </c>
      <c r="F43" s="12">
        <v>7.5</v>
      </c>
      <c r="G43" s="12">
        <v>7</v>
      </c>
      <c r="H43" s="12">
        <v>7</v>
      </c>
      <c r="I43" s="12">
        <v>7</v>
      </c>
      <c r="J43" s="12">
        <v>8</v>
      </c>
      <c r="K43" s="12">
        <v>7</v>
      </c>
      <c r="L43" s="12">
        <v>7</v>
      </c>
      <c r="M43" s="12">
        <v>7</v>
      </c>
      <c r="N43" s="12">
        <v>8</v>
      </c>
      <c r="O43" s="12">
        <f t="shared" si="0"/>
        <v>72.5</v>
      </c>
      <c r="P43" s="105">
        <f>SUM(O43:O47)-MAX(O43:O47)-MIN(O43:O47)-O48*3</f>
        <v>228.5</v>
      </c>
      <c r="Q43" s="108">
        <v>5</v>
      </c>
    </row>
    <row r="44" spans="1:18" ht="23.25" hidden="1" customHeight="1" x14ac:dyDescent="0.35">
      <c r="A44" s="100"/>
      <c r="B44" s="103"/>
      <c r="C44" s="103"/>
      <c r="D44" s="11" t="s">
        <v>19</v>
      </c>
      <c r="E44" s="12">
        <v>7</v>
      </c>
      <c r="F44" s="12">
        <v>7</v>
      </c>
      <c r="G44" s="12">
        <v>7.5</v>
      </c>
      <c r="H44" s="12">
        <v>7.5</v>
      </c>
      <c r="I44" s="12">
        <v>7.5</v>
      </c>
      <c r="J44" s="12">
        <v>7.5</v>
      </c>
      <c r="K44" s="12">
        <v>7</v>
      </c>
      <c r="L44" s="12">
        <v>7</v>
      </c>
      <c r="M44" s="12">
        <v>7</v>
      </c>
      <c r="N44" s="12">
        <v>7.5</v>
      </c>
      <c r="O44" s="12">
        <f t="shared" si="0"/>
        <v>72.5</v>
      </c>
      <c r="P44" s="106"/>
      <c r="Q44" s="109"/>
    </row>
    <row r="45" spans="1:18" ht="23.25" hidden="1" customHeight="1" x14ac:dyDescent="0.35">
      <c r="A45" s="100"/>
      <c r="B45" s="103"/>
      <c r="C45" s="103"/>
      <c r="D45" s="11" t="s">
        <v>20</v>
      </c>
      <c r="E45" s="12">
        <v>8</v>
      </c>
      <c r="F45" s="12">
        <v>8</v>
      </c>
      <c r="G45" s="12">
        <v>8</v>
      </c>
      <c r="H45" s="12">
        <v>7.5</v>
      </c>
      <c r="I45" s="12">
        <v>8</v>
      </c>
      <c r="J45" s="12">
        <v>8</v>
      </c>
      <c r="K45" s="12">
        <v>8</v>
      </c>
      <c r="L45" s="12">
        <v>8</v>
      </c>
      <c r="M45" s="12">
        <v>7.5</v>
      </c>
      <c r="N45" s="12">
        <v>8</v>
      </c>
      <c r="O45" s="12">
        <f t="shared" si="0"/>
        <v>79</v>
      </c>
      <c r="P45" s="106"/>
      <c r="Q45" s="109"/>
    </row>
    <row r="46" spans="1:18" ht="23.25" hidden="1" customHeight="1" x14ac:dyDescent="0.35">
      <c r="A46" s="100"/>
      <c r="B46" s="103"/>
      <c r="C46" s="103"/>
      <c r="D46" s="11" t="s">
        <v>21</v>
      </c>
      <c r="E46" s="12">
        <v>8</v>
      </c>
      <c r="F46" s="12">
        <v>7.5</v>
      </c>
      <c r="G46" s="12">
        <v>8</v>
      </c>
      <c r="H46" s="12">
        <v>8</v>
      </c>
      <c r="I46" s="12">
        <v>8</v>
      </c>
      <c r="J46" s="12">
        <v>7.5</v>
      </c>
      <c r="K46" s="12">
        <v>7.5</v>
      </c>
      <c r="L46" s="12">
        <v>8</v>
      </c>
      <c r="M46" s="12">
        <v>8</v>
      </c>
      <c r="N46" s="12">
        <v>8.5</v>
      </c>
      <c r="O46" s="12">
        <f t="shared" si="0"/>
        <v>79</v>
      </c>
      <c r="P46" s="106"/>
      <c r="Q46" s="109"/>
    </row>
    <row r="47" spans="1:18" ht="23.25" hidden="1" customHeight="1" x14ac:dyDescent="0.35">
      <c r="A47" s="100"/>
      <c r="B47" s="103"/>
      <c r="C47" s="103"/>
      <c r="D47" s="11" t="s">
        <v>22</v>
      </c>
      <c r="E47" s="12">
        <v>8</v>
      </c>
      <c r="F47" s="12">
        <v>7.5</v>
      </c>
      <c r="G47" s="12">
        <v>8</v>
      </c>
      <c r="H47" s="12">
        <v>7.5</v>
      </c>
      <c r="I47" s="12">
        <v>7.5</v>
      </c>
      <c r="J47" s="12">
        <v>8</v>
      </c>
      <c r="K47" s="12">
        <v>7.5</v>
      </c>
      <c r="L47" s="12">
        <v>7.5</v>
      </c>
      <c r="M47" s="12">
        <v>7.5</v>
      </c>
      <c r="N47" s="12">
        <v>8</v>
      </c>
      <c r="O47" s="12">
        <f t="shared" si="0"/>
        <v>77</v>
      </c>
      <c r="P47" s="106"/>
      <c r="Q47" s="109"/>
    </row>
    <row r="48" spans="1:18" ht="24" hidden="1" customHeight="1" thickBot="1" x14ac:dyDescent="0.4">
      <c r="A48" s="101"/>
      <c r="B48" s="104"/>
      <c r="C48" s="104"/>
      <c r="D48" s="13" t="s">
        <v>23</v>
      </c>
      <c r="E48" s="14"/>
      <c r="F48" s="15"/>
      <c r="G48" s="14"/>
      <c r="H48" s="15"/>
      <c r="I48" s="14"/>
      <c r="J48" s="15"/>
      <c r="K48" s="15"/>
      <c r="L48" s="15"/>
      <c r="M48" s="15"/>
      <c r="N48" s="14"/>
      <c r="O48" s="15">
        <f t="shared" si="0"/>
        <v>0</v>
      </c>
      <c r="P48" s="107"/>
      <c r="Q48" s="110"/>
    </row>
    <row r="49" spans="1:18" ht="23.25" hidden="1" customHeight="1" x14ac:dyDescent="0.35">
      <c r="A49" s="99">
        <v>7</v>
      </c>
      <c r="B49" s="102" t="s">
        <v>63</v>
      </c>
      <c r="C49" s="102" t="s">
        <v>66</v>
      </c>
      <c r="D49" s="11" t="s">
        <v>18</v>
      </c>
      <c r="E49" s="12">
        <v>7</v>
      </c>
      <c r="F49" s="12">
        <v>7</v>
      </c>
      <c r="G49" s="12">
        <v>7</v>
      </c>
      <c r="H49" s="12">
        <v>7</v>
      </c>
      <c r="I49" s="12">
        <v>8</v>
      </c>
      <c r="J49" s="12">
        <v>8</v>
      </c>
      <c r="K49" s="12">
        <v>8</v>
      </c>
      <c r="L49" s="12">
        <v>7</v>
      </c>
      <c r="M49" s="12">
        <v>7</v>
      </c>
      <c r="N49" s="12">
        <v>8</v>
      </c>
      <c r="O49" s="12">
        <f t="shared" si="0"/>
        <v>74</v>
      </c>
      <c r="P49" s="105">
        <f>SUM(O49:O53)-MAX(O49:O53)-MIN(O49:O53)-O54*3</f>
        <v>226.5</v>
      </c>
      <c r="Q49" s="108">
        <v>6</v>
      </c>
    </row>
    <row r="50" spans="1:18" ht="23.25" hidden="1" customHeight="1" x14ac:dyDescent="0.35">
      <c r="A50" s="100"/>
      <c r="B50" s="103"/>
      <c r="C50" s="103"/>
      <c r="D50" s="11" t="s">
        <v>19</v>
      </c>
      <c r="E50" s="12">
        <v>7.5</v>
      </c>
      <c r="F50" s="12">
        <v>7.5</v>
      </c>
      <c r="G50" s="12">
        <v>7.5</v>
      </c>
      <c r="H50" s="12">
        <v>7.5</v>
      </c>
      <c r="I50" s="12">
        <v>7.5</v>
      </c>
      <c r="J50" s="12">
        <v>7.5</v>
      </c>
      <c r="K50" s="12">
        <v>8</v>
      </c>
      <c r="L50" s="12">
        <v>7.5</v>
      </c>
      <c r="M50" s="12">
        <v>7</v>
      </c>
      <c r="N50" s="12">
        <v>7.5</v>
      </c>
      <c r="O50" s="12">
        <f t="shared" si="0"/>
        <v>75</v>
      </c>
      <c r="P50" s="106"/>
      <c r="Q50" s="109"/>
    </row>
    <row r="51" spans="1:18" ht="23.25" hidden="1" customHeight="1" x14ac:dyDescent="0.35">
      <c r="A51" s="100"/>
      <c r="B51" s="103"/>
      <c r="C51" s="103"/>
      <c r="D51" s="11" t="s">
        <v>20</v>
      </c>
      <c r="E51" s="12">
        <v>8</v>
      </c>
      <c r="F51" s="12">
        <v>7.5</v>
      </c>
      <c r="G51" s="12">
        <v>8</v>
      </c>
      <c r="H51" s="12">
        <v>7.5</v>
      </c>
      <c r="I51" s="12">
        <v>7.5</v>
      </c>
      <c r="J51" s="12">
        <v>8</v>
      </c>
      <c r="K51" s="12">
        <v>8</v>
      </c>
      <c r="L51" s="12">
        <v>8</v>
      </c>
      <c r="M51" s="12">
        <v>7.5</v>
      </c>
      <c r="N51" s="12">
        <v>7.5</v>
      </c>
      <c r="O51" s="12">
        <f t="shared" si="0"/>
        <v>77.5</v>
      </c>
      <c r="P51" s="106"/>
      <c r="Q51" s="109"/>
    </row>
    <row r="52" spans="1:18" ht="23.25" hidden="1" customHeight="1" x14ac:dyDescent="0.35">
      <c r="A52" s="100"/>
      <c r="B52" s="103"/>
      <c r="C52" s="103"/>
      <c r="D52" s="11" t="s">
        <v>21</v>
      </c>
      <c r="E52" s="12">
        <v>8.5</v>
      </c>
      <c r="F52" s="12">
        <v>8.5</v>
      </c>
      <c r="G52" s="12">
        <v>8.5</v>
      </c>
      <c r="H52" s="12">
        <v>8</v>
      </c>
      <c r="I52" s="12">
        <v>8.5</v>
      </c>
      <c r="J52" s="12">
        <v>8</v>
      </c>
      <c r="K52" s="12">
        <v>8</v>
      </c>
      <c r="L52" s="12">
        <v>8</v>
      </c>
      <c r="M52" s="12">
        <v>8</v>
      </c>
      <c r="N52" s="12">
        <v>9</v>
      </c>
      <c r="O52" s="12">
        <f t="shared" si="0"/>
        <v>83</v>
      </c>
      <c r="P52" s="106"/>
      <c r="Q52" s="109"/>
    </row>
    <row r="53" spans="1:18" ht="23.25" hidden="1" customHeight="1" x14ac:dyDescent="0.35">
      <c r="A53" s="100"/>
      <c r="B53" s="103"/>
      <c r="C53" s="103"/>
      <c r="D53" s="11" t="s">
        <v>22</v>
      </c>
      <c r="E53" s="12">
        <v>7.5</v>
      </c>
      <c r="F53" s="12">
        <v>7</v>
      </c>
      <c r="G53" s="12">
        <v>7</v>
      </c>
      <c r="H53" s="12">
        <v>7</v>
      </c>
      <c r="I53" s="12">
        <v>7.5</v>
      </c>
      <c r="J53" s="12">
        <v>7</v>
      </c>
      <c r="K53" s="12">
        <v>7.5</v>
      </c>
      <c r="L53" s="12">
        <v>7.5</v>
      </c>
      <c r="M53" s="12">
        <v>7.5</v>
      </c>
      <c r="N53" s="12">
        <v>7</v>
      </c>
      <c r="O53" s="12">
        <f t="shared" si="0"/>
        <v>72.5</v>
      </c>
      <c r="P53" s="106"/>
      <c r="Q53" s="109"/>
    </row>
    <row r="54" spans="1:18" ht="24" hidden="1" customHeight="1" thickBot="1" x14ac:dyDescent="0.4">
      <c r="A54" s="101"/>
      <c r="B54" s="104"/>
      <c r="C54" s="104"/>
      <c r="D54" s="13" t="s">
        <v>23</v>
      </c>
      <c r="E54" s="14"/>
      <c r="F54" s="15"/>
      <c r="G54" s="14"/>
      <c r="H54" s="15"/>
      <c r="I54" s="14"/>
      <c r="J54" s="15"/>
      <c r="K54" s="15"/>
      <c r="L54" s="15"/>
      <c r="M54" s="15"/>
      <c r="N54" s="14"/>
      <c r="O54" s="15">
        <f t="shared" si="0"/>
        <v>0</v>
      </c>
      <c r="P54" s="107"/>
      <c r="Q54" s="110"/>
    </row>
    <row r="55" spans="1:18" ht="23.25" hidden="1" customHeight="1" x14ac:dyDescent="0.25">
      <c r="A55" s="99">
        <v>4</v>
      </c>
      <c r="B55" s="102" t="s">
        <v>60</v>
      </c>
      <c r="C55" s="102" t="s">
        <v>64</v>
      </c>
      <c r="D55" s="11" t="s">
        <v>18</v>
      </c>
      <c r="E55" s="12">
        <v>6</v>
      </c>
      <c r="F55" s="12">
        <v>7</v>
      </c>
      <c r="G55" s="12">
        <v>7</v>
      </c>
      <c r="H55" s="12">
        <v>7</v>
      </c>
      <c r="I55" s="12">
        <v>8</v>
      </c>
      <c r="J55" s="12">
        <v>8</v>
      </c>
      <c r="K55" s="12">
        <v>7</v>
      </c>
      <c r="L55" s="12">
        <v>7</v>
      </c>
      <c r="M55" s="12">
        <v>7</v>
      </c>
      <c r="N55" s="12">
        <v>8</v>
      </c>
      <c r="O55" s="12">
        <f t="shared" si="0"/>
        <v>72</v>
      </c>
      <c r="P55" s="105">
        <f>SUM(O55:O59)-MAX(O55:O59)-MIN(O55:O59)-O60*3</f>
        <v>218.5</v>
      </c>
      <c r="Q55" s="108">
        <v>7</v>
      </c>
      <c r="R55" s="98"/>
    </row>
    <row r="56" spans="1:18" ht="23.25" hidden="1" customHeight="1" x14ac:dyDescent="0.25">
      <c r="A56" s="100"/>
      <c r="B56" s="103"/>
      <c r="C56" s="103"/>
      <c r="D56" s="11" t="s">
        <v>19</v>
      </c>
      <c r="E56" s="12">
        <v>7</v>
      </c>
      <c r="F56" s="12">
        <v>7</v>
      </c>
      <c r="G56" s="12">
        <v>7.5</v>
      </c>
      <c r="H56" s="12">
        <v>7.5</v>
      </c>
      <c r="I56" s="12">
        <v>7.5</v>
      </c>
      <c r="J56" s="12">
        <v>7.5</v>
      </c>
      <c r="K56" s="12">
        <v>7.5</v>
      </c>
      <c r="L56" s="12">
        <v>7.5</v>
      </c>
      <c r="M56" s="12">
        <v>7</v>
      </c>
      <c r="N56" s="12">
        <v>7.5</v>
      </c>
      <c r="O56" s="12">
        <f t="shared" si="0"/>
        <v>73.5</v>
      </c>
      <c r="P56" s="106"/>
      <c r="Q56" s="109"/>
      <c r="R56" s="98"/>
    </row>
    <row r="57" spans="1:18" ht="23.25" hidden="1" customHeight="1" x14ac:dyDescent="0.25">
      <c r="A57" s="100"/>
      <c r="B57" s="103"/>
      <c r="C57" s="103"/>
      <c r="D57" s="11" t="s">
        <v>20</v>
      </c>
      <c r="E57" s="12">
        <v>7.5</v>
      </c>
      <c r="F57" s="12">
        <v>7.5</v>
      </c>
      <c r="G57" s="12">
        <v>7.5</v>
      </c>
      <c r="H57" s="12">
        <v>7.5</v>
      </c>
      <c r="I57" s="12">
        <v>7.5</v>
      </c>
      <c r="J57" s="12">
        <v>7.5</v>
      </c>
      <c r="K57" s="12">
        <v>7.5</v>
      </c>
      <c r="L57" s="12">
        <v>7.5</v>
      </c>
      <c r="M57" s="12">
        <v>7.5</v>
      </c>
      <c r="N57" s="12">
        <v>7</v>
      </c>
      <c r="O57" s="12">
        <f t="shared" si="0"/>
        <v>74.5</v>
      </c>
      <c r="P57" s="106"/>
      <c r="Q57" s="109"/>
      <c r="R57" s="98"/>
    </row>
    <row r="58" spans="1:18" ht="23.25" hidden="1" customHeight="1" x14ac:dyDescent="0.25">
      <c r="A58" s="100"/>
      <c r="B58" s="103"/>
      <c r="C58" s="103"/>
      <c r="D58" s="11" t="s">
        <v>21</v>
      </c>
      <c r="E58" s="12">
        <v>7.5</v>
      </c>
      <c r="F58" s="12">
        <v>7</v>
      </c>
      <c r="G58" s="12">
        <v>7.5</v>
      </c>
      <c r="H58" s="12">
        <v>8</v>
      </c>
      <c r="I58" s="12">
        <v>7</v>
      </c>
      <c r="J58" s="12">
        <v>7</v>
      </c>
      <c r="K58" s="12">
        <v>7</v>
      </c>
      <c r="L58" s="12">
        <v>8</v>
      </c>
      <c r="M58" s="12">
        <v>6</v>
      </c>
      <c r="N58" s="12">
        <v>8</v>
      </c>
      <c r="O58" s="12">
        <f t="shared" si="0"/>
        <v>73</v>
      </c>
      <c r="P58" s="106"/>
      <c r="Q58" s="109"/>
      <c r="R58" s="98"/>
    </row>
    <row r="59" spans="1:18" ht="23.25" hidden="1" customHeight="1" x14ac:dyDescent="0.25">
      <c r="A59" s="100"/>
      <c r="B59" s="103"/>
      <c r="C59" s="103"/>
      <c r="D59" s="11" t="s">
        <v>22</v>
      </c>
      <c r="E59" s="12">
        <v>7</v>
      </c>
      <c r="F59" s="12">
        <v>7</v>
      </c>
      <c r="G59" s="12">
        <v>7</v>
      </c>
      <c r="H59" s="12">
        <v>7</v>
      </c>
      <c r="I59" s="12">
        <v>7</v>
      </c>
      <c r="J59" s="12">
        <v>7</v>
      </c>
      <c r="K59" s="12">
        <v>7</v>
      </c>
      <c r="L59" s="12">
        <v>7</v>
      </c>
      <c r="M59" s="12">
        <v>7</v>
      </c>
      <c r="N59" s="12">
        <v>7.5</v>
      </c>
      <c r="O59" s="12">
        <f t="shared" si="0"/>
        <v>70.5</v>
      </c>
      <c r="P59" s="106"/>
      <c r="Q59" s="109"/>
      <c r="R59" s="98"/>
    </row>
    <row r="60" spans="1:18" ht="24" hidden="1" customHeight="1" thickBot="1" x14ac:dyDescent="0.4">
      <c r="A60" s="101"/>
      <c r="B60" s="104"/>
      <c r="C60" s="104"/>
      <c r="D60" s="13" t="s">
        <v>23</v>
      </c>
      <c r="E60" s="14"/>
      <c r="F60" s="15"/>
      <c r="G60" s="14"/>
      <c r="H60" s="15"/>
      <c r="I60" s="14"/>
      <c r="J60" s="15"/>
      <c r="K60" s="15"/>
      <c r="L60" s="15"/>
      <c r="M60" s="15"/>
      <c r="N60" s="14"/>
      <c r="O60" s="15">
        <f t="shared" si="0"/>
        <v>0</v>
      </c>
      <c r="P60" s="107"/>
      <c r="Q60" s="110"/>
    </row>
    <row r="61" spans="1:18" ht="23.25" hidden="1" customHeight="1" x14ac:dyDescent="0.25">
      <c r="A61" s="99">
        <v>26</v>
      </c>
      <c r="B61" s="102" t="s">
        <v>49</v>
      </c>
      <c r="C61" s="102" t="s">
        <v>50</v>
      </c>
      <c r="D61" s="11" t="s">
        <v>18</v>
      </c>
      <c r="E61" s="12">
        <v>6.5</v>
      </c>
      <c r="F61" s="12">
        <v>7</v>
      </c>
      <c r="G61" s="12">
        <v>7</v>
      </c>
      <c r="H61" s="12">
        <v>7</v>
      </c>
      <c r="I61" s="12">
        <v>7</v>
      </c>
      <c r="J61" s="12">
        <v>8</v>
      </c>
      <c r="K61" s="12">
        <v>7</v>
      </c>
      <c r="L61" s="12">
        <v>7</v>
      </c>
      <c r="M61" s="12">
        <v>7</v>
      </c>
      <c r="N61" s="12">
        <v>7</v>
      </c>
      <c r="O61" s="12">
        <f t="shared" ref="O61:O66" si="1">SUM(E61:N61)</f>
        <v>70.5</v>
      </c>
      <c r="P61" s="105">
        <f>SUM(O61:O65)-MAX(O61:O65)-MIN(O61:O65)-O66*3</f>
        <v>216.5</v>
      </c>
      <c r="Q61" s="108">
        <v>8</v>
      </c>
      <c r="R61" s="98">
        <f>SUM(O61:O65)</f>
        <v>363.5</v>
      </c>
    </row>
    <row r="62" spans="1:18" ht="23.25" hidden="1" customHeight="1" x14ac:dyDescent="0.25">
      <c r="A62" s="100"/>
      <c r="B62" s="103"/>
      <c r="C62" s="103"/>
      <c r="D62" s="11" t="s">
        <v>19</v>
      </c>
      <c r="E62" s="12">
        <v>7</v>
      </c>
      <c r="F62" s="12">
        <v>7</v>
      </c>
      <c r="G62" s="12">
        <v>7</v>
      </c>
      <c r="H62" s="12">
        <v>7</v>
      </c>
      <c r="I62" s="12">
        <v>7</v>
      </c>
      <c r="J62" s="12">
        <v>7.5</v>
      </c>
      <c r="K62" s="12">
        <v>7</v>
      </c>
      <c r="L62" s="12">
        <v>7</v>
      </c>
      <c r="M62" s="12">
        <v>7</v>
      </c>
      <c r="N62" s="12">
        <v>7.5</v>
      </c>
      <c r="O62" s="12">
        <f t="shared" si="1"/>
        <v>71</v>
      </c>
      <c r="P62" s="106"/>
      <c r="Q62" s="109"/>
      <c r="R62" s="98"/>
    </row>
    <row r="63" spans="1:18" ht="23.25" hidden="1" customHeight="1" x14ac:dyDescent="0.25">
      <c r="A63" s="100"/>
      <c r="B63" s="103"/>
      <c r="C63" s="103"/>
      <c r="D63" s="11" t="s">
        <v>20</v>
      </c>
      <c r="E63" s="12">
        <v>7.5</v>
      </c>
      <c r="F63" s="12">
        <v>7.5</v>
      </c>
      <c r="G63" s="12">
        <v>7.5</v>
      </c>
      <c r="H63" s="12">
        <v>7.5</v>
      </c>
      <c r="I63" s="12">
        <v>7.5</v>
      </c>
      <c r="J63" s="12">
        <v>7.5</v>
      </c>
      <c r="K63" s="12">
        <v>7.5</v>
      </c>
      <c r="L63" s="12">
        <v>7.5</v>
      </c>
      <c r="M63" s="12">
        <v>7</v>
      </c>
      <c r="N63" s="12">
        <v>7</v>
      </c>
      <c r="O63" s="12">
        <f t="shared" si="1"/>
        <v>74</v>
      </c>
      <c r="P63" s="106"/>
      <c r="Q63" s="109"/>
      <c r="R63" s="98"/>
    </row>
    <row r="64" spans="1:18" ht="23.25" hidden="1" customHeight="1" x14ac:dyDescent="0.25">
      <c r="A64" s="100"/>
      <c r="B64" s="103"/>
      <c r="C64" s="103"/>
      <c r="D64" s="11" t="s">
        <v>21</v>
      </c>
      <c r="E64" s="12">
        <v>7.5</v>
      </c>
      <c r="F64" s="12">
        <v>7</v>
      </c>
      <c r="G64" s="12">
        <v>7</v>
      </c>
      <c r="H64" s="12">
        <v>8</v>
      </c>
      <c r="I64" s="12">
        <v>7.5</v>
      </c>
      <c r="J64" s="12">
        <v>8</v>
      </c>
      <c r="K64" s="12">
        <v>8</v>
      </c>
      <c r="L64" s="12">
        <v>8</v>
      </c>
      <c r="M64" s="12">
        <v>7.5</v>
      </c>
      <c r="N64" s="12">
        <v>8</v>
      </c>
      <c r="O64" s="12">
        <f t="shared" si="1"/>
        <v>76.5</v>
      </c>
      <c r="P64" s="106"/>
      <c r="Q64" s="109"/>
      <c r="R64" s="98"/>
    </row>
    <row r="65" spans="1:20" ht="23.25" hidden="1" customHeight="1" x14ac:dyDescent="0.25">
      <c r="A65" s="100"/>
      <c r="B65" s="103"/>
      <c r="C65" s="103"/>
      <c r="D65" s="11" t="s">
        <v>22</v>
      </c>
      <c r="E65" s="12">
        <v>7</v>
      </c>
      <c r="F65" s="12">
        <v>7.5</v>
      </c>
      <c r="G65" s="12">
        <v>7</v>
      </c>
      <c r="H65" s="12">
        <v>7.5</v>
      </c>
      <c r="I65" s="12">
        <v>7</v>
      </c>
      <c r="J65" s="12">
        <v>7</v>
      </c>
      <c r="K65" s="12">
        <v>7</v>
      </c>
      <c r="L65" s="12">
        <v>7</v>
      </c>
      <c r="M65" s="12">
        <v>7</v>
      </c>
      <c r="N65" s="12">
        <v>7.5</v>
      </c>
      <c r="O65" s="12">
        <f t="shared" si="1"/>
        <v>71.5</v>
      </c>
      <c r="P65" s="106"/>
      <c r="Q65" s="109"/>
      <c r="R65" s="98"/>
    </row>
    <row r="66" spans="1:20" ht="24" hidden="1" customHeight="1" thickBot="1" x14ac:dyDescent="0.4">
      <c r="A66" s="101"/>
      <c r="B66" s="104"/>
      <c r="C66" s="104"/>
      <c r="D66" s="13" t="s">
        <v>23</v>
      </c>
      <c r="E66" s="14"/>
      <c r="F66" s="15"/>
      <c r="G66" s="14"/>
      <c r="H66" s="15"/>
      <c r="I66" s="14"/>
      <c r="J66" s="15"/>
      <c r="K66" s="15"/>
      <c r="L66" s="15"/>
      <c r="M66" s="15"/>
      <c r="N66" s="14"/>
      <c r="O66" s="15">
        <f t="shared" si="1"/>
        <v>0</v>
      </c>
      <c r="P66" s="107"/>
      <c r="Q66" s="110"/>
    </row>
    <row r="67" spans="1:20" s="26" customFormat="1" ht="23.25" customHeight="1" x14ac:dyDescent="0.35">
      <c r="A67" s="99">
        <v>12</v>
      </c>
      <c r="B67" s="102" t="s">
        <v>73</v>
      </c>
      <c r="C67" s="102" t="s">
        <v>74</v>
      </c>
      <c r="D67" s="11" t="s">
        <v>18</v>
      </c>
      <c r="E67" s="12">
        <v>6.5</v>
      </c>
      <c r="F67" s="12">
        <v>7</v>
      </c>
      <c r="G67" s="12">
        <v>7</v>
      </c>
      <c r="H67" s="12">
        <v>7</v>
      </c>
      <c r="I67" s="12">
        <v>7</v>
      </c>
      <c r="J67" s="12">
        <v>7</v>
      </c>
      <c r="K67" s="12">
        <v>7</v>
      </c>
      <c r="L67" s="12">
        <v>7</v>
      </c>
      <c r="M67" s="12">
        <v>7</v>
      </c>
      <c r="N67" s="12">
        <v>7.5</v>
      </c>
      <c r="O67" s="12">
        <f t="shared" ref="O67:O72" si="2">SUM(E67:N67)</f>
        <v>70</v>
      </c>
      <c r="P67" s="105">
        <f>SUM(O67:O71)-MAX(O67:O71)-MIN(O67:O71)-O72*3</f>
        <v>216.5</v>
      </c>
      <c r="Q67" s="108">
        <v>9</v>
      </c>
      <c r="R67" s="98">
        <f>SUM(O67:O71)</f>
        <v>360.5</v>
      </c>
      <c r="S67"/>
      <c r="T67"/>
    </row>
    <row r="68" spans="1:20" s="26" customFormat="1" ht="23.25" customHeight="1" x14ac:dyDescent="0.35">
      <c r="A68" s="100"/>
      <c r="B68" s="103"/>
      <c r="C68" s="103"/>
      <c r="D68" s="11" t="s">
        <v>19</v>
      </c>
      <c r="E68" s="12">
        <v>7</v>
      </c>
      <c r="F68" s="12">
        <v>7</v>
      </c>
      <c r="G68" s="12">
        <v>7.5</v>
      </c>
      <c r="H68" s="12">
        <v>7.5</v>
      </c>
      <c r="I68" s="12">
        <v>7</v>
      </c>
      <c r="J68" s="12">
        <v>7</v>
      </c>
      <c r="K68" s="12">
        <v>7.5</v>
      </c>
      <c r="L68" s="12">
        <v>7</v>
      </c>
      <c r="M68" s="12">
        <v>7</v>
      </c>
      <c r="N68" s="12">
        <v>7.5</v>
      </c>
      <c r="O68" s="12">
        <f t="shared" si="2"/>
        <v>72</v>
      </c>
      <c r="P68" s="106"/>
      <c r="Q68" s="109"/>
      <c r="R68" s="98"/>
      <c r="S68"/>
      <c r="T68"/>
    </row>
    <row r="69" spans="1:20" s="26" customFormat="1" ht="23.25" customHeight="1" x14ac:dyDescent="0.35">
      <c r="A69" s="100"/>
      <c r="B69" s="103"/>
      <c r="C69" s="103"/>
      <c r="D69" s="11" t="s">
        <v>20</v>
      </c>
      <c r="E69" s="12">
        <v>7.5</v>
      </c>
      <c r="F69" s="12">
        <v>7.5</v>
      </c>
      <c r="G69" s="12">
        <v>7.5</v>
      </c>
      <c r="H69" s="12">
        <v>7</v>
      </c>
      <c r="I69" s="12">
        <v>7.5</v>
      </c>
      <c r="J69" s="12">
        <v>7.5</v>
      </c>
      <c r="K69" s="12">
        <v>7.5</v>
      </c>
      <c r="L69" s="12">
        <v>7</v>
      </c>
      <c r="M69" s="12">
        <v>7.5</v>
      </c>
      <c r="N69" s="12">
        <v>7.5</v>
      </c>
      <c r="O69" s="12">
        <f t="shared" si="2"/>
        <v>74</v>
      </c>
      <c r="P69" s="106"/>
      <c r="Q69" s="109"/>
      <c r="R69" s="98"/>
      <c r="S69"/>
      <c r="T69"/>
    </row>
    <row r="70" spans="1:20" s="26" customFormat="1" ht="23.25" customHeight="1" x14ac:dyDescent="0.35">
      <c r="A70" s="100"/>
      <c r="B70" s="103"/>
      <c r="C70" s="103"/>
      <c r="D70" s="11" t="s">
        <v>21</v>
      </c>
      <c r="E70" s="12">
        <v>7</v>
      </c>
      <c r="F70" s="12">
        <v>7</v>
      </c>
      <c r="G70" s="12">
        <v>7</v>
      </c>
      <c r="H70" s="12">
        <v>7.5</v>
      </c>
      <c r="I70" s="12">
        <v>7</v>
      </c>
      <c r="J70" s="12">
        <v>7</v>
      </c>
      <c r="K70" s="12">
        <v>7</v>
      </c>
      <c r="L70" s="12">
        <v>7.5</v>
      </c>
      <c r="M70" s="12">
        <v>7</v>
      </c>
      <c r="N70" s="12">
        <v>8</v>
      </c>
      <c r="O70" s="12">
        <f t="shared" si="2"/>
        <v>72</v>
      </c>
      <c r="P70" s="106"/>
      <c r="Q70" s="109"/>
      <c r="R70" s="98"/>
      <c r="S70"/>
      <c r="T70"/>
    </row>
    <row r="71" spans="1:20" s="26" customFormat="1" ht="23.25" customHeight="1" x14ac:dyDescent="0.35">
      <c r="A71" s="100"/>
      <c r="B71" s="103"/>
      <c r="C71" s="103"/>
      <c r="D71" s="11" t="s">
        <v>22</v>
      </c>
      <c r="E71" s="12">
        <v>7.5</v>
      </c>
      <c r="F71" s="12">
        <v>7</v>
      </c>
      <c r="G71" s="12">
        <v>7.5</v>
      </c>
      <c r="H71" s="12">
        <v>6.5</v>
      </c>
      <c r="I71" s="12">
        <v>7</v>
      </c>
      <c r="J71" s="12">
        <v>7.5</v>
      </c>
      <c r="K71" s="12">
        <v>7.5</v>
      </c>
      <c r="L71" s="12">
        <v>7.5</v>
      </c>
      <c r="M71" s="12">
        <v>7</v>
      </c>
      <c r="N71" s="12">
        <v>7.5</v>
      </c>
      <c r="O71" s="12">
        <f t="shared" si="2"/>
        <v>72.5</v>
      </c>
      <c r="P71" s="106"/>
      <c r="Q71" s="109"/>
      <c r="R71" s="98"/>
      <c r="S71"/>
      <c r="T71"/>
    </row>
    <row r="72" spans="1:20" s="26" customFormat="1" ht="24" customHeight="1" thickBot="1" x14ac:dyDescent="0.4">
      <c r="A72" s="101"/>
      <c r="B72" s="104"/>
      <c r="C72" s="104"/>
      <c r="D72" s="13" t="s">
        <v>23</v>
      </c>
      <c r="E72" s="14"/>
      <c r="F72" s="15"/>
      <c r="G72" s="14"/>
      <c r="H72" s="15"/>
      <c r="I72" s="14"/>
      <c r="J72" s="15"/>
      <c r="K72" s="15"/>
      <c r="L72" s="15"/>
      <c r="M72" s="15"/>
      <c r="N72" s="14"/>
      <c r="O72" s="15">
        <f t="shared" si="2"/>
        <v>0</v>
      </c>
      <c r="P72" s="107"/>
      <c r="Q72" s="110"/>
      <c r="R72" s="33"/>
      <c r="S72"/>
      <c r="T72"/>
    </row>
    <row r="73" spans="1:20" s="26" customFormat="1" ht="23.25" customHeight="1" x14ac:dyDescent="0.35">
      <c r="A73" s="99">
        <v>18</v>
      </c>
      <c r="B73" s="102" t="s">
        <v>80</v>
      </c>
      <c r="C73" s="102" t="s">
        <v>81</v>
      </c>
      <c r="D73" s="11" t="s">
        <v>18</v>
      </c>
      <c r="E73" s="12">
        <v>6</v>
      </c>
      <c r="F73" s="12">
        <v>7</v>
      </c>
      <c r="G73" s="12">
        <v>7</v>
      </c>
      <c r="H73" s="12">
        <v>7</v>
      </c>
      <c r="I73" s="12">
        <v>7</v>
      </c>
      <c r="J73" s="12">
        <v>8</v>
      </c>
      <c r="K73" s="12">
        <v>7</v>
      </c>
      <c r="L73" s="12">
        <v>6</v>
      </c>
      <c r="M73" s="12">
        <v>7</v>
      </c>
      <c r="N73" s="12">
        <v>7</v>
      </c>
      <c r="O73" s="12">
        <f t="shared" ref="O73:O96" si="3">SUM(E73:N73)</f>
        <v>69</v>
      </c>
      <c r="P73" s="105">
        <f>SUM(O73:O77)-MAX(O73:O77)-MIN(O73:O77)-O78*3</f>
        <v>215</v>
      </c>
      <c r="Q73" s="108">
        <v>10</v>
      </c>
      <c r="R73" s="33"/>
      <c r="S73"/>
      <c r="T73"/>
    </row>
    <row r="74" spans="1:20" s="26" customFormat="1" ht="23.25" customHeight="1" x14ac:dyDescent="0.35">
      <c r="A74" s="100"/>
      <c r="B74" s="103"/>
      <c r="C74" s="103"/>
      <c r="D74" s="11" t="s">
        <v>19</v>
      </c>
      <c r="E74" s="12">
        <v>7</v>
      </c>
      <c r="F74" s="12">
        <v>7</v>
      </c>
      <c r="G74" s="12">
        <v>7</v>
      </c>
      <c r="H74" s="12">
        <v>7</v>
      </c>
      <c r="I74" s="12">
        <v>7</v>
      </c>
      <c r="J74" s="12">
        <v>7</v>
      </c>
      <c r="K74" s="12">
        <v>7</v>
      </c>
      <c r="L74" s="12">
        <v>7</v>
      </c>
      <c r="M74" s="12">
        <v>6.5</v>
      </c>
      <c r="N74" s="12">
        <v>7</v>
      </c>
      <c r="O74" s="12">
        <f t="shared" si="3"/>
        <v>69.5</v>
      </c>
      <c r="P74" s="106"/>
      <c r="Q74" s="109"/>
      <c r="R74" s="33"/>
      <c r="S74"/>
      <c r="T74"/>
    </row>
    <row r="75" spans="1:20" s="26" customFormat="1" ht="23.25" customHeight="1" x14ac:dyDescent="0.35">
      <c r="A75" s="100"/>
      <c r="B75" s="103"/>
      <c r="C75" s="103"/>
      <c r="D75" s="11" t="s">
        <v>20</v>
      </c>
      <c r="E75" s="12">
        <v>7.5</v>
      </c>
      <c r="F75" s="12">
        <v>7.5</v>
      </c>
      <c r="G75" s="12">
        <v>7.5</v>
      </c>
      <c r="H75" s="12">
        <v>7.5</v>
      </c>
      <c r="I75" s="12">
        <v>7.5</v>
      </c>
      <c r="J75" s="12">
        <v>7.5</v>
      </c>
      <c r="K75" s="12">
        <v>7.5</v>
      </c>
      <c r="L75" s="12">
        <v>7.5</v>
      </c>
      <c r="M75" s="12">
        <v>7</v>
      </c>
      <c r="N75" s="12">
        <v>7.5</v>
      </c>
      <c r="O75" s="12">
        <f t="shared" si="3"/>
        <v>74.5</v>
      </c>
      <c r="P75" s="106"/>
      <c r="Q75" s="109"/>
      <c r="R75" s="33"/>
      <c r="S75"/>
      <c r="T75"/>
    </row>
    <row r="76" spans="1:20" s="26" customFormat="1" ht="23.25" customHeight="1" x14ac:dyDescent="0.35">
      <c r="A76" s="100"/>
      <c r="B76" s="103"/>
      <c r="C76" s="103"/>
      <c r="D76" s="11" t="s">
        <v>21</v>
      </c>
      <c r="E76" s="12">
        <v>8</v>
      </c>
      <c r="F76" s="12">
        <v>8</v>
      </c>
      <c r="G76" s="12">
        <v>7</v>
      </c>
      <c r="H76" s="12">
        <v>8</v>
      </c>
      <c r="I76" s="12">
        <v>7</v>
      </c>
      <c r="J76" s="12">
        <v>7</v>
      </c>
      <c r="K76" s="12">
        <v>7</v>
      </c>
      <c r="L76" s="12">
        <v>8</v>
      </c>
      <c r="M76" s="12">
        <v>8</v>
      </c>
      <c r="N76" s="12">
        <v>7</v>
      </c>
      <c r="O76" s="12">
        <f t="shared" si="3"/>
        <v>75</v>
      </c>
      <c r="P76" s="106"/>
      <c r="Q76" s="109"/>
      <c r="R76" s="33"/>
      <c r="S76"/>
      <c r="T76"/>
    </row>
    <row r="77" spans="1:20" s="26" customFormat="1" ht="23.25" customHeight="1" x14ac:dyDescent="0.35">
      <c r="A77" s="100"/>
      <c r="B77" s="103"/>
      <c r="C77" s="103"/>
      <c r="D77" s="11" t="s">
        <v>22</v>
      </c>
      <c r="E77" s="12">
        <v>7.5</v>
      </c>
      <c r="F77" s="12">
        <v>7</v>
      </c>
      <c r="G77" s="12">
        <v>7</v>
      </c>
      <c r="H77" s="12">
        <v>6.5</v>
      </c>
      <c r="I77" s="12">
        <v>7</v>
      </c>
      <c r="J77" s="12">
        <v>7</v>
      </c>
      <c r="K77" s="12">
        <v>7</v>
      </c>
      <c r="L77" s="12">
        <v>7</v>
      </c>
      <c r="M77" s="12">
        <v>7.5</v>
      </c>
      <c r="N77" s="12">
        <v>7.5</v>
      </c>
      <c r="O77" s="12">
        <f t="shared" si="3"/>
        <v>71</v>
      </c>
      <c r="P77" s="106"/>
      <c r="Q77" s="109"/>
      <c r="R77" s="33"/>
      <c r="S77"/>
      <c r="T77"/>
    </row>
    <row r="78" spans="1:20" s="26" customFormat="1" ht="24" customHeight="1" thickBot="1" x14ac:dyDescent="0.4">
      <c r="A78" s="101"/>
      <c r="B78" s="104"/>
      <c r="C78" s="104"/>
      <c r="D78" s="13" t="s">
        <v>23</v>
      </c>
      <c r="E78" s="14"/>
      <c r="F78" s="15"/>
      <c r="G78" s="14"/>
      <c r="H78" s="15"/>
      <c r="I78" s="14"/>
      <c r="J78" s="15"/>
      <c r="K78" s="15"/>
      <c r="L78" s="15"/>
      <c r="M78" s="15"/>
      <c r="N78" s="14"/>
      <c r="O78" s="15">
        <f t="shared" si="3"/>
        <v>0</v>
      </c>
      <c r="P78" s="107"/>
      <c r="Q78" s="110"/>
      <c r="R78" s="33"/>
      <c r="S78"/>
      <c r="T78"/>
    </row>
    <row r="79" spans="1:20" ht="23.25" customHeight="1" x14ac:dyDescent="0.25">
      <c r="A79" s="99">
        <v>9</v>
      </c>
      <c r="B79" s="102" t="s">
        <v>69</v>
      </c>
      <c r="C79" s="102" t="s">
        <v>43</v>
      </c>
      <c r="D79" s="11" t="s">
        <v>18</v>
      </c>
      <c r="E79" s="12">
        <v>6</v>
      </c>
      <c r="F79" s="12">
        <v>7</v>
      </c>
      <c r="G79" s="12">
        <v>7</v>
      </c>
      <c r="H79" s="12">
        <v>7</v>
      </c>
      <c r="I79" s="12">
        <v>7</v>
      </c>
      <c r="J79" s="12">
        <v>7</v>
      </c>
      <c r="K79" s="12">
        <v>7</v>
      </c>
      <c r="L79" s="12">
        <v>7</v>
      </c>
      <c r="M79" s="12">
        <v>6</v>
      </c>
      <c r="N79" s="12">
        <v>7</v>
      </c>
      <c r="O79" s="12">
        <f t="shared" si="3"/>
        <v>68</v>
      </c>
      <c r="P79" s="105">
        <f>SUM(O79:O83)-MAX(O79:O83)-MIN(O79:O83)-O84*3</f>
        <v>214</v>
      </c>
      <c r="Q79" s="108">
        <v>11</v>
      </c>
      <c r="R79" s="98"/>
    </row>
    <row r="80" spans="1:20" ht="23.25" customHeight="1" x14ac:dyDescent="0.25">
      <c r="A80" s="100"/>
      <c r="B80" s="103"/>
      <c r="C80" s="103"/>
      <c r="D80" s="11" t="s">
        <v>19</v>
      </c>
      <c r="E80" s="12">
        <v>7</v>
      </c>
      <c r="F80" s="12">
        <v>7</v>
      </c>
      <c r="G80" s="12">
        <v>7</v>
      </c>
      <c r="H80" s="12">
        <v>7</v>
      </c>
      <c r="I80" s="12">
        <v>7</v>
      </c>
      <c r="J80" s="12">
        <v>7</v>
      </c>
      <c r="K80" s="12">
        <v>7</v>
      </c>
      <c r="L80" s="12">
        <v>7</v>
      </c>
      <c r="M80" s="12">
        <v>7</v>
      </c>
      <c r="N80" s="12">
        <v>7.5</v>
      </c>
      <c r="O80" s="12">
        <f t="shared" si="3"/>
        <v>70.5</v>
      </c>
      <c r="P80" s="106"/>
      <c r="Q80" s="109"/>
      <c r="R80" s="98"/>
    </row>
    <row r="81" spans="1:20" ht="23.25" customHeight="1" x14ac:dyDescent="0.25">
      <c r="A81" s="100"/>
      <c r="B81" s="103"/>
      <c r="C81" s="103"/>
      <c r="D81" s="11" t="s">
        <v>20</v>
      </c>
      <c r="E81" s="12">
        <v>7.5</v>
      </c>
      <c r="F81" s="12">
        <v>7.5</v>
      </c>
      <c r="G81" s="12">
        <v>7.5</v>
      </c>
      <c r="H81" s="12">
        <v>7.5</v>
      </c>
      <c r="I81" s="12">
        <v>7.5</v>
      </c>
      <c r="J81" s="12">
        <v>7.5</v>
      </c>
      <c r="K81" s="12">
        <v>7.5</v>
      </c>
      <c r="L81" s="12">
        <v>7.5</v>
      </c>
      <c r="M81" s="12">
        <v>7.5</v>
      </c>
      <c r="N81" s="12">
        <v>8</v>
      </c>
      <c r="O81" s="12">
        <f t="shared" si="3"/>
        <v>75.5</v>
      </c>
      <c r="P81" s="106"/>
      <c r="Q81" s="109"/>
      <c r="R81" s="98"/>
    </row>
    <row r="82" spans="1:20" ht="23.25" customHeight="1" x14ac:dyDescent="0.25">
      <c r="A82" s="100"/>
      <c r="B82" s="103"/>
      <c r="C82" s="103"/>
      <c r="D82" s="11" t="s">
        <v>21</v>
      </c>
      <c r="E82" s="12">
        <v>7</v>
      </c>
      <c r="F82" s="12">
        <v>7</v>
      </c>
      <c r="G82" s="12">
        <v>7.5</v>
      </c>
      <c r="H82" s="12">
        <v>7.5</v>
      </c>
      <c r="I82" s="12">
        <v>7</v>
      </c>
      <c r="J82" s="12">
        <v>7</v>
      </c>
      <c r="K82" s="12">
        <v>7</v>
      </c>
      <c r="L82" s="12">
        <v>7.5</v>
      </c>
      <c r="M82" s="12">
        <v>7</v>
      </c>
      <c r="N82" s="12">
        <v>7.5</v>
      </c>
      <c r="O82" s="12">
        <f t="shared" si="3"/>
        <v>72</v>
      </c>
      <c r="P82" s="106"/>
      <c r="Q82" s="109"/>
      <c r="R82" s="98"/>
    </row>
    <row r="83" spans="1:20" ht="23.25" customHeight="1" x14ac:dyDescent="0.25">
      <c r="A83" s="100"/>
      <c r="B83" s="103"/>
      <c r="C83" s="103"/>
      <c r="D83" s="11" t="s">
        <v>22</v>
      </c>
      <c r="E83" s="12">
        <v>7.5</v>
      </c>
      <c r="F83" s="12">
        <v>7</v>
      </c>
      <c r="G83" s="12">
        <v>7</v>
      </c>
      <c r="H83" s="12">
        <v>7</v>
      </c>
      <c r="I83" s="12">
        <v>7</v>
      </c>
      <c r="J83" s="12">
        <v>7.5</v>
      </c>
      <c r="K83" s="12">
        <v>7</v>
      </c>
      <c r="L83" s="12">
        <v>7</v>
      </c>
      <c r="M83" s="12">
        <v>7</v>
      </c>
      <c r="N83" s="12">
        <v>7.5</v>
      </c>
      <c r="O83" s="12">
        <f t="shared" si="3"/>
        <v>71.5</v>
      </c>
      <c r="P83" s="106"/>
      <c r="Q83" s="109"/>
      <c r="R83" s="98"/>
    </row>
    <row r="84" spans="1:20" ht="24" customHeight="1" thickBot="1" x14ac:dyDescent="0.4">
      <c r="A84" s="101"/>
      <c r="B84" s="104"/>
      <c r="C84" s="104"/>
      <c r="D84" s="13" t="s">
        <v>23</v>
      </c>
      <c r="E84" s="14"/>
      <c r="F84" s="15"/>
      <c r="G84" s="14"/>
      <c r="H84" s="15"/>
      <c r="I84" s="14"/>
      <c r="J84" s="15"/>
      <c r="K84" s="15"/>
      <c r="L84" s="15"/>
      <c r="M84" s="15"/>
      <c r="N84" s="14"/>
      <c r="O84" s="15">
        <f t="shared" si="3"/>
        <v>0</v>
      </c>
      <c r="P84" s="107"/>
      <c r="Q84" s="110"/>
    </row>
    <row r="85" spans="1:20" s="26" customFormat="1" ht="23.25" customHeight="1" x14ac:dyDescent="0.35">
      <c r="A85" s="99">
        <v>16</v>
      </c>
      <c r="B85" s="102" t="s">
        <v>78</v>
      </c>
      <c r="C85" s="102" t="s">
        <v>44</v>
      </c>
      <c r="D85" s="11" t="s">
        <v>18</v>
      </c>
      <c r="E85" s="12">
        <v>7</v>
      </c>
      <c r="F85" s="12">
        <v>8</v>
      </c>
      <c r="G85" s="12">
        <v>7</v>
      </c>
      <c r="H85" s="12">
        <v>7</v>
      </c>
      <c r="I85" s="12">
        <v>7</v>
      </c>
      <c r="J85" s="12">
        <v>8</v>
      </c>
      <c r="K85" s="12">
        <v>7</v>
      </c>
      <c r="L85" s="12">
        <v>7</v>
      </c>
      <c r="M85" s="12">
        <v>7</v>
      </c>
      <c r="N85" s="12">
        <v>8</v>
      </c>
      <c r="O85" s="12">
        <f t="shared" si="3"/>
        <v>73</v>
      </c>
      <c r="P85" s="105">
        <f>SUM(O85:O89)-MAX(O85:O89)-MIN(O85:O89)-O90*3</f>
        <v>211.5</v>
      </c>
      <c r="Q85" s="108">
        <v>12</v>
      </c>
      <c r="R85" s="33"/>
      <c r="S85"/>
      <c r="T85"/>
    </row>
    <row r="86" spans="1:20" s="26" customFormat="1" ht="23.25" customHeight="1" x14ac:dyDescent="0.35">
      <c r="A86" s="100"/>
      <c r="B86" s="103"/>
      <c r="C86" s="103"/>
      <c r="D86" s="11" t="s">
        <v>19</v>
      </c>
      <c r="E86" s="12">
        <v>6.5</v>
      </c>
      <c r="F86" s="12">
        <v>7</v>
      </c>
      <c r="G86" s="12">
        <v>7</v>
      </c>
      <c r="H86" s="12">
        <v>7</v>
      </c>
      <c r="I86" s="12">
        <v>7</v>
      </c>
      <c r="J86" s="12">
        <v>7</v>
      </c>
      <c r="K86" s="12">
        <v>7.5</v>
      </c>
      <c r="L86" s="12">
        <v>7</v>
      </c>
      <c r="M86" s="12">
        <v>6.5</v>
      </c>
      <c r="N86" s="12">
        <v>7.5</v>
      </c>
      <c r="O86" s="12">
        <f t="shared" si="3"/>
        <v>70</v>
      </c>
      <c r="P86" s="106"/>
      <c r="Q86" s="109"/>
      <c r="R86" s="33"/>
      <c r="S86"/>
      <c r="T86"/>
    </row>
    <row r="87" spans="1:20" s="26" customFormat="1" ht="23.25" customHeight="1" x14ac:dyDescent="0.35">
      <c r="A87" s="100"/>
      <c r="B87" s="103"/>
      <c r="C87" s="103"/>
      <c r="D87" s="11" t="s">
        <v>20</v>
      </c>
      <c r="E87" s="12">
        <v>7</v>
      </c>
      <c r="F87" s="12">
        <v>6.5</v>
      </c>
      <c r="G87" s="12">
        <v>6.5</v>
      </c>
      <c r="H87" s="12">
        <v>6.5</v>
      </c>
      <c r="I87" s="12">
        <v>6.5</v>
      </c>
      <c r="J87" s="12">
        <v>6.5</v>
      </c>
      <c r="K87" s="12">
        <v>6.5</v>
      </c>
      <c r="L87" s="12">
        <v>6.5</v>
      </c>
      <c r="M87" s="12">
        <v>6.5</v>
      </c>
      <c r="N87" s="12">
        <v>6.5</v>
      </c>
      <c r="O87" s="12">
        <f t="shared" si="3"/>
        <v>65.5</v>
      </c>
      <c r="P87" s="106"/>
      <c r="Q87" s="109"/>
      <c r="R87" s="33"/>
      <c r="S87"/>
      <c r="T87"/>
    </row>
    <row r="88" spans="1:20" s="26" customFormat="1" ht="23.25" customHeight="1" x14ac:dyDescent="0.35">
      <c r="A88" s="100"/>
      <c r="B88" s="103"/>
      <c r="C88" s="103"/>
      <c r="D88" s="11" t="s">
        <v>21</v>
      </c>
      <c r="E88" s="12">
        <v>7</v>
      </c>
      <c r="F88" s="12">
        <v>7</v>
      </c>
      <c r="G88" s="12">
        <v>7</v>
      </c>
      <c r="H88" s="12">
        <v>7</v>
      </c>
      <c r="I88" s="12">
        <v>7</v>
      </c>
      <c r="J88" s="12">
        <v>6.5</v>
      </c>
      <c r="K88" s="12">
        <v>6.5</v>
      </c>
      <c r="L88" s="12">
        <v>7</v>
      </c>
      <c r="M88" s="12">
        <v>7</v>
      </c>
      <c r="N88" s="12">
        <v>7</v>
      </c>
      <c r="O88" s="12">
        <f t="shared" si="3"/>
        <v>69</v>
      </c>
      <c r="P88" s="106"/>
      <c r="Q88" s="109"/>
      <c r="R88" s="33"/>
      <c r="S88"/>
      <c r="T88"/>
    </row>
    <row r="89" spans="1:20" s="26" customFormat="1" ht="23.25" customHeight="1" x14ac:dyDescent="0.35">
      <c r="A89" s="100"/>
      <c r="B89" s="103"/>
      <c r="C89" s="103"/>
      <c r="D89" s="11" t="s">
        <v>22</v>
      </c>
      <c r="E89" s="12">
        <v>7.5</v>
      </c>
      <c r="F89" s="12">
        <v>7</v>
      </c>
      <c r="G89" s="12">
        <v>7</v>
      </c>
      <c r="H89" s="12">
        <v>7</v>
      </c>
      <c r="I89" s="12">
        <v>7</v>
      </c>
      <c r="J89" s="12">
        <v>7.5</v>
      </c>
      <c r="K89" s="12">
        <v>7</v>
      </c>
      <c r="L89" s="12">
        <v>7.5</v>
      </c>
      <c r="M89" s="12">
        <v>7.5</v>
      </c>
      <c r="N89" s="12">
        <v>7.5</v>
      </c>
      <c r="O89" s="12">
        <f t="shared" si="3"/>
        <v>72.5</v>
      </c>
      <c r="P89" s="106"/>
      <c r="Q89" s="109"/>
      <c r="R89" s="33"/>
      <c r="S89"/>
      <c r="T89"/>
    </row>
    <row r="90" spans="1:20" s="26" customFormat="1" ht="24" customHeight="1" thickBot="1" x14ac:dyDescent="0.4">
      <c r="A90" s="101"/>
      <c r="B90" s="104"/>
      <c r="C90" s="104"/>
      <c r="D90" s="13" t="s">
        <v>23</v>
      </c>
      <c r="E90" s="14"/>
      <c r="F90" s="15"/>
      <c r="G90" s="14"/>
      <c r="H90" s="15"/>
      <c r="I90" s="14"/>
      <c r="J90" s="15"/>
      <c r="K90" s="15"/>
      <c r="L90" s="15"/>
      <c r="M90" s="15"/>
      <c r="N90" s="14"/>
      <c r="O90" s="15">
        <f t="shared" si="3"/>
        <v>0</v>
      </c>
      <c r="P90" s="107"/>
      <c r="Q90" s="110"/>
      <c r="R90" s="33"/>
      <c r="S90"/>
      <c r="T90"/>
    </row>
    <row r="91" spans="1:20" s="26" customFormat="1" ht="23.25" customHeight="1" x14ac:dyDescent="0.35">
      <c r="A91" s="99" t="s">
        <v>95</v>
      </c>
      <c r="B91" s="102" t="s">
        <v>96</v>
      </c>
      <c r="C91" s="102" t="s">
        <v>41</v>
      </c>
      <c r="D91" s="11" t="s">
        <v>18</v>
      </c>
      <c r="E91" s="12">
        <v>7</v>
      </c>
      <c r="F91" s="12">
        <v>7</v>
      </c>
      <c r="G91" s="12">
        <v>7</v>
      </c>
      <c r="H91" s="12">
        <v>7</v>
      </c>
      <c r="I91" s="12">
        <v>7</v>
      </c>
      <c r="J91" s="12">
        <v>7</v>
      </c>
      <c r="K91" s="12">
        <v>7</v>
      </c>
      <c r="L91" s="12">
        <v>7</v>
      </c>
      <c r="M91" s="12">
        <v>7</v>
      </c>
      <c r="N91" s="12">
        <v>8</v>
      </c>
      <c r="O91" s="12">
        <f t="shared" si="3"/>
        <v>71</v>
      </c>
      <c r="P91" s="105">
        <f>SUM(O91:O95)-MAX(O91:O95)-MIN(O91:O95)-O96*3</f>
        <v>209</v>
      </c>
      <c r="Q91" s="108">
        <v>13</v>
      </c>
      <c r="R91" s="33"/>
      <c r="S91"/>
      <c r="T91"/>
    </row>
    <row r="92" spans="1:20" s="26" customFormat="1" ht="23.25" customHeight="1" x14ac:dyDescent="0.35">
      <c r="A92" s="100"/>
      <c r="B92" s="103"/>
      <c r="C92" s="103"/>
      <c r="D92" s="11" t="s">
        <v>19</v>
      </c>
      <c r="E92" s="12">
        <v>7</v>
      </c>
      <c r="F92" s="12">
        <v>7</v>
      </c>
      <c r="G92" s="12">
        <v>7.5</v>
      </c>
      <c r="H92" s="12">
        <v>7</v>
      </c>
      <c r="I92" s="12">
        <v>7</v>
      </c>
      <c r="J92" s="12">
        <v>7.5</v>
      </c>
      <c r="K92" s="12">
        <v>7</v>
      </c>
      <c r="L92" s="12">
        <v>7</v>
      </c>
      <c r="M92" s="12">
        <v>7</v>
      </c>
      <c r="N92" s="12">
        <v>7.5</v>
      </c>
      <c r="O92" s="12">
        <f t="shared" si="3"/>
        <v>71.5</v>
      </c>
      <c r="P92" s="106"/>
      <c r="Q92" s="109"/>
      <c r="R92" s="33"/>
      <c r="S92"/>
      <c r="T92"/>
    </row>
    <row r="93" spans="1:20" s="26" customFormat="1" ht="23.25" customHeight="1" x14ac:dyDescent="0.35">
      <c r="A93" s="100"/>
      <c r="B93" s="103"/>
      <c r="C93" s="103"/>
      <c r="D93" s="11" t="s">
        <v>20</v>
      </c>
      <c r="E93" s="12">
        <v>7.5</v>
      </c>
      <c r="F93" s="12">
        <v>6.5</v>
      </c>
      <c r="G93" s="12">
        <v>6</v>
      </c>
      <c r="H93" s="12">
        <v>6</v>
      </c>
      <c r="I93" s="12">
        <v>6.5</v>
      </c>
      <c r="J93" s="12">
        <v>6</v>
      </c>
      <c r="K93" s="12">
        <v>6</v>
      </c>
      <c r="L93" s="12">
        <v>6.5</v>
      </c>
      <c r="M93" s="12">
        <v>6.5</v>
      </c>
      <c r="N93" s="12">
        <v>6.5</v>
      </c>
      <c r="O93" s="12">
        <f t="shared" si="3"/>
        <v>64</v>
      </c>
      <c r="P93" s="106"/>
      <c r="Q93" s="109"/>
      <c r="R93" s="33"/>
      <c r="S93"/>
      <c r="T93"/>
    </row>
    <row r="94" spans="1:20" s="26" customFormat="1" ht="23.25" customHeight="1" x14ac:dyDescent="0.35">
      <c r="A94" s="100"/>
      <c r="B94" s="103"/>
      <c r="C94" s="103"/>
      <c r="D94" s="11" t="s">
        <v>21</v>
      </c>
      <c r="E94" s="12">
        <v>8</v>
      </c>
      <c r="F94" s="12">
        <v>8</v>
      </c>
      <c r="G94" s="12">
        <v>8</v>
      </c>
      <c r="H94" s="12">
        <v>7.5</v>
      </c>
      <c r="I94" s="12">
        <v>8</v>
      </c>
      <c r="J94" s="12">
        <v>7</v>
      </c>
      <c r="K94" s="12">
        <v>7.5</v>
      </c>
      <c r="L94" s="12">
        <v>8</v>
      </c>
      <c r="M94" s="12">
        <v>8</v>
      </c>
      <c r="N94" s="12">
        <v>8</v>
      </c>
      <c r="O94" s="12">
        <f t="shared" si="3"/>
        <v>78</v>
      </c>
      <c r="P94" s="106"/>
      <c r="Q94" s="109"/>
      <c r="R94" s="33"/>
      <c r="S94"/>
      <c r="T94"/>
    </row>
    <row r="95" spans="1:20" s="26" customFormat="1" ht="23.25" customHeight="1" x14ac:dyDescent="0.35">
      <c r="A95" s="100"/>
      <c r="B95" s="103"/>
      <c r="C95" s="103"/>
      <c r="D95" s="11" t="s">
        <v>22</v>
      </c>
      <c r="E95" s="12">
        <v>7</v>
      </c>
      <c r="F95" s="12">
        <v>6.5</v>
      </c>
      <c r="G95" s="12">
        <v>6.5</v>
      </c>
      <c r="H95" s="12">
        <v>6</v>
      </c>
      <c r="I95" s="12">
        <v>6.5</v>
      </c>
      <c r="J95" s="12">
        <v>7</v>
      </c>
      <c r="K95" s="12">
        <v>6.5</v>
      </c>
      <c r="L95" s="12">
        <v>6.5</v>
      </c>
      <c r="M95" s="12">
        <v>7</v>
      </c>
      <c r="N95" s="12">
        <v>7</v>
      </c>
      <c r="O95" s="12">
        <f t="shared" si="3"/>
        <v>66.5</v>
      </c>
      <c r="P95" s="106"/>
      <c r="Q95" s="109"/>
      <c r="R95" s="33"/>
      <c r="S95"/>
      <c r="T95"/>
    </row>
    <row r="96" spans="1:20" s="26" customFormat="1" ht="24" customHeight="1" thickBot="1" x14ac:dyDescent="0.4">
      <c r="A96" s="101"/>
      <c r="B96" s="104"/>
      <c r="C96" s="104"/>
      <c r="D96" s="13" t="s">
        <v>23</v>
      </c>
      <c r="E96" s="14"/>
      <c r="F96" s="15"/>
      <c r="G96" s="14"/>
      <c r="H96" s="15"/>
      <c r="I96" s="14"/>
      <c r="J96" s="15"/>
      <c r="K96" s="15"/>
      <c r="L96" s="15"/>
      <c r="M96" s="15"/>
      <c r="N96" s="14"/>
      <c r="O96" s="15">
        <f t="shared" si="3"/>
        <v>0</v>
      </c>
      <c r="P96" s="107"/>
      <c r="Q96" s="110"/>
      <c r="R96" s="33"/>
      <c r="S96"/>
      <c r="T96"/>
    </row>
    <row r="97" spans="1:20" s="26" customFormat="1" ht="23.25" customHeight="1" x14ac:dyDescent="0.35">
      <c r="A97" s="99">
        <v>24</v>
      </c>
      <c r="B97" s="102" t="s">
        <v>93</v>
      </c>
      <c r="C97" s="102" t="s">
        <v>94</v>
      </c>
      <c r="D97" s="11" t="s">
        <v>18</v>
      </c>
      <c r="E97" s="12">
        <v>6</v>
      </c>
      <c r="F97" s="12">
        <v>7</v>
      </c>
      <c r="G97" s="12">
        <v>7</v>
      </c>
      <c r="H97" s="12">
        <v>7</v>
      </c>
      <c r="I97" s="12">
        <v>7</v>
      </c>
      <c r="J97" s="12">
        <v>7.5</v>
      </c>
      <c r="K97" s="12">
        <v>7</v>
      </c>
      <c r="L97" s="12">
        <v>7</v>
      </c>
      <c r="M97" s="12">
        <v>6</v>
      </c>
      <c r="N97" s="12">
        <v>7</v>
      </c>
      <c r="O97" s="12">
        <f t="shared" ref="O97:O102" si="4">SUM(E97:N97)</f>
        <v>68.5</v>
      </c>
      <c r="P97" s="105">
        <f>SUM(O97:O101)-MAX(O97:O101)-MIN(O97:O101)-O102*3</f>
        <v>204.5</v>
      </c>
      <c r="Q97" s="108">
        <v>14</v>
      </c>
      <c r="R97" s="33"/>
      <c r="S97"/>
      <c r="T97"/>
    </row>
    <row r="98" spans="1:20" s="26" customFormat="1" ht="23.25" customHeight="1" x14ac:dyDescent="0.35">
      <c r="A98" s="100"/>
      <c r="B98" s="103"/>
      <c r="C98" s="103"/>
      <c r="D98" s="11" t="s">
        <v>19</v>
      </c>
      <c r="E98" s="12">
        <v>7</v>
      </c>
      <c r="F98" s="12">
        <v>6.5</v>
      </c>
      <c r="G98" s="12">
        <v>7</v>
      </c>
      <c r="H98" s="12">
        <v>7</v>
      </c>
      <c r="I98" s="12">
        <v>7</v>
      </c>
      <c r="J98" s="12">
        <v>7</v>
      </c>
      <c r="K98" s="12">
        <v>7</v>
      </c>
      <c r="L98" s="12">
        <v>6.5</v>
      </c>
      <c r="M98" s="12">
        <v>6.5</v>
      </c>
      <c r="N98" s="12">
        <v>7</v>
      </c>
      <c r="O98" s="12">
        <f t="shared" si="4"/>
        <v>68.5</v>
      </c>
      <c r="P98" s="106"/>
      <c r="Q98" s="109"/>
      <c r="R98" s="33"/>
      <c r="S98"/>
      <c r="T98"/>
    </row>
    <row r="99" spans="1:20" s="26" customFormat="1" ht="23.25" customHeight="1" x14ac:dyDescent="0.35">
      <c r="A99" s="100"/>
      <c r="B99" s="103"/>
      <c r="C99" s="103"/>
      <c r="D99" s="11" t="s">
        <v>20</v>
      </c>
      <c r="E99" s="12">
        <v>6.5</v>
      </c>
      <c r="F99" s="12">
        <v>6.5</v>
      </c>
      <c r="G99" s="12">
        <v>6</v>
      </c>
      <c r="H99" s="12">
        <v>6</v>
      </c>
      <c r="I99" s="12">
        <v>6</v>
      </c>
      <c r="J99" s="12">
        <v>6</v>
      </c>
      <c r="K99" s="12">
        <v>6</v>
      </c>
      <c r="L99" s="12">
        <v>6</v>
      </c>
      <c r="M99" s="12">
        <v>6</v>
      </c>
      <c r="N99" s="12">
        <v>6.5</v>
      </c>
      <c r="O99" s="12">
        <f t="shared" si="4"/>
        <v>61.5</v>
      </c>
      <c r="P99" s="106"/>
      <c r="Q99" s="109"/>
      <c r="R99" s="33"/>
      <c r="S99"/>
      <c r="T99"/>
    </row>
    <row r="100" spans="1:20" s="26" customFormat="1" ht="23.25" customHeight="1" x14ac:dyDescent="0.35">
      <c r="A100" s="100"/>
      <c r="B100" s="103"/>
      <c r="C100" s="103"/>
      <c r="D100" s="11" t="s">
        <v>21</v>
      </c>
      <c r="E100" s="12">
        <v>7</v>
      </c>
      <c r="F100" s="12">
        <v>7</v>
      </c>
      <c r="G100" s="12">
        <v>7</v>
      </c>
      <c r="H100" s="12">
        <v>7</v>
      </c>
      <c r="I100" s="12">
        <v>7</v>
      </c>
      <c r="J100" s="12">
        <v>7</v>
      </c>
      <c r="K100" s="12">
        <v>7</v>
      </c>
      <c r="L100" s="12">
        <v>7</v>
      </c>
      <c r="M100" s="12">
        <v>7</v>
      </c>
      <c r="N100" s="12">
        <v>8</v>
      </c>
      <c r="O100" s="12">
        <f t="shared" si="4"/>
        <v>71</v>
      </c>
      <c r="P100" s="106"/>
      <c r="Q100" s="109"/>
      <c r="R100" s="33"/>
      <c r="S100"/>
      <c r="T100"/>
    </row>
    <row r="101" spans="1:20" s="26" customFormat="1" ht="23.25" customHeight="1" x14ac:dyDescent="0.35">
      <c r="A101" s="100"/>
      <c r="B101" s="103"/>
      <c r="C101" s="103"/>
      <c r="D101" s="11" t="s">
        <v>22</v>
      </c>
      <c r="E101" s="12">
        <v>7</v>
      </c>
      <c r="F101" s="12">
        <v>6.5</v>
      </c>
      <c r="G101" s="12">
        <v>6.5</v>
      </c>
      <c r="H101" s="12">
        <v>6.5</v>
      </c>
      <c r="I101" s="12">
        <v>7</v>
      </c>
      <c r="J101" s="12">
        <v>6.5</v>
      </c>
      <c r="K101" s="12">
        <v>6.5</v>
      </c>
      <c r="L101" s="12">
        <v>7</v>
      </c>
      <c r="M101" s="12">
        <v>7</v>
      </c>
      <c r="N101" s="12">
        <v>7</v>
      </c>
      <c r="O101" s="12">
        <f t="shared" si="4"/>
        <v>67.5</v>
      </c>
      <c r="P101" s="106"/>
      <c r="Q101" s="109"/>
      <c r="R101" s="33"/>
      <c r="S101"/>
      <c r="T101"/>
    </row>
    <row r="102" spans="1:20" s="26" customFormat="1" ht="24" customHeight="1" thickBot="1" x14ac:dyDescent="0.4">
      <c r="A102" s="101"/>
      <c r="B102" s="104"/>
      <c r="C102" s="104"/>
      <c r="D102" s="13" t="s">
        <v>23</v>
      </c>
      <c r="E102" s="14"/>
      <c r="F102" s="15"/>
      <c r="G102" s="14"/>
      <c r="H102" s="15"/>
      <c r="I102" s="14"/>
      <c r="J102" s="15"/>
      <c r="K102" s="15"/>
      <c r="L102" s="15"/>
      <c r="M102" s="15"/>
      <c r="N102" s="14"/>
      <c r="O102" s="15">
        <f t="shared" si="4"/>
        <v>0</v>
      </c>
      <c r="P102" s="107"/>
      <c r="Q102" s="110"/>
      <c r="R102" s="33"/>
      <c r="S102"/>
      <c r="T102"/>
    </row>
    <row r="103" spans="1:20" s="26" customFormat="1" ht="23.25" customHeight="1" x14ac:dyDescent="0.35">
      <c r="A103" s="99">
        <v>23</v>
      </c>
      <c r="B103" s="102" t="s">
        <v>92</v>
      </c>
      <c r="C103" s="102" t="s">
        <v>45</v>
      </c>
      <c r="D103" s="11" t="s">
        <v>18</v>
      </c>
      <c r="E103" s="12">
        <v>6</v>
      </c>
      <c r="F103" s="12">
        <v>7</v>
      </c>
      <c r="G103" s="12">
        <v>7</v>
      </c>
      <c r="H103" s="12">
        <v>7</v>
      </c>
      <c r="I103" s="12">
        <v>7</v>
      </c>
      <c r="J103" s="12">
        <v>7</v>
      </c>
      <c r="K103" s="12">
        <v>7</v>
      </c>
      <c r="L103" s="12">
        <v>6.5</v>
      </c>
      <c r="M103" s="12">
        <v>6</v>
      </c>
      <c r="N103" s="12">
        <v>7</v>
      </c>
      <c r="O103" s="12">
        <f t="shared" ref="O103:O120" si="5">SUM(E103:N103)</f>
        <v>67.5</v>
      </c>
      <c r="P103" s="105">
        <f>SUM(O103:O107)-MAX(O103:O107)-MIN(O103:O107)-O108*3</f>
        <v>203</v>
      </c>
      <c r="Q103" s="108">
        <v>15</v>
      </c>
      <c r="R103" s="33"/>
      <c r="S103"/>
      <c r="T103"/>
    </row>
    <row r="104" spans="1:20" s="26" customFormat="1" ht="23.25" customHeight="1" x14ac:dyDescent="0.35">
      <c r="A104" s="100"/>
      <c r="B104" s="103"/>
      <c r="C104" s="103"/>
      <c r="D104" s="11" t="s">
        <v>19</v>
      </c>
      <c r="E104" s="12">
        <v>7.5</v>
      </c>
      <c r="F104" s="12">
        <v>7</v>
      </c>
      <c r="G104" s="12">
        <v>7</v>
      </c>
      <c r="H104" s="12">
        <v>7.5</v>
      </c>
      <c r="I104" s="12">
        <v>7</v>
      </c>
      <c r="J104" s="12">
        <v>7.5</v>
      </c>
      <c r="K104" s="12">
        <v>7</v>
      </c>
      <c r="L104" s="12">
        <v>7</v>
      </c>
      <c r="M104" s="12">
        <v>7</v>
      </c>
      <c r="N104" s="12">
        <v>7.5</v>
      </c>
      <c r="O104" s="12">
        <f t="shared" si="5"/>
        <v>72</v>
      </c>
      <c r="P104" s="106"/>
      <c r="Q104" s="109"/>
      <c r="R104" s="33"/>
      <c r="S104"/>
      <c r="T104"/>
    </row>
    <row r="105" spans="1:20" s="26" customFormat="1" ht="23.25" customHeight="1" x14ac:dyDescent="0.35">
      <c r="A105" s="100"/>
      <c r="B105" s="103"/>
      <c r="C105" s="103"/>
      <c r="D105" s="11" t="s">
        <v>20</v>
      </c>
      <c r="E105" s="12">
        <v>5.5</v>
      </c>
      <c r="F105" s="12">
        <v>6</v>
      </c>
      <c r="G105" s="12">
        <v>6</v>
      </c>
      <c r="H105" s="12">
        <v>6</v>
      </c>
      <c r="I105" s="12">
        <v>5.5</v>
      </c>
      <c r="J105" s="12">
        <v>6</v>
      </c>
      <c r="K105" s="12">
        <v>6</v>
      </c>
      <c r="L105" s="12">
        <v>6</v>
      </c>
      <c r="M105" s="12">
        <v>6</v>
      </c>
      <c r="N105" s="12">
        <v>6</v>
      </c>
      <c r="O105" s="12">
        <f t="shared" si="5"/>
        <v>59</v>
      </c>
      <c r="P105" s="106"/>
      <c r="Q105" s="109"/>
      <c r="R105" s="33"/>
      <c r="S105"/>
      <c r="T105"/>
    </row>
    <row r="106" spans="1:20" s="26" customFormat="1" ht="23.25" customHeight="1" x14ac:dyDescent="0.35">
      <c r="A106" s="100"/>
      <c r="B106" s="103"/>
      <c r="C106" s="103"/>
      <c r="D106" s="11" t="s">
        <v>21</v>
      </c>
      <c r="E106" s="12">
        <v>6</v>
      </c>
      <c r="F106" s="12">
        <v>7</v>
      </c>
      <c r="G106" s="12">
        <v>6.5</v>
      </c>
      <c r="H106" s="12">
        <v>7</v>
      </c>
      <c r="I106" s="12">
        <v>6</v>
      </c>
      <c r="J106" s="12">
        <v>6.5</v>
      </c>
      <c r="K106" s="12">
        <v>6</v>
      </c>
      <c r="L106" s="12">
        <v>6</v>
      </c>
      <c r="M106" s="12">
        <v>6.5</v>
      </c>
      <c r="N106" s="12">
        <v>7</v>
      </c>
      <c r="O106" s="12">
        <f t="shared" si="5"/>
        <v>64.5</v>
      </c>
      <c r="P106" s="106"/>
      <c r="Q106" s="109"/>
      <c r="R106" s="33"/>
      <c r="S106"/>
      <c r="T106"/>
    </row>
    <row r="107" spans="1:20" s="26" customFormat="1" ht="23.25" customHeight="1" x14ac:dyDescent="0.35">
      <c r="A107" s="100"/>
      <c r="B107" s="103"/>
      <c r="C107" s="103"/>
      <c r="D107" s="11" t="s">
        <v>22</v>
      </c>
      <c r="E107" s="12">
        <v>7</v>
      </c>
      <c r="F107" s="12">
        <v>7</v>
      </c>
      <c r="G107" s="12">
        <v>7</v>
      </c>
      <c r="H107" s="12">
        <v>7</v>
      </c>
      <c r="I107" s="12">
        <v>7</v>
      </c>
      <c r="J107" s="12">
        <v>7.5</v>
      </c>
      <c r="K107" s="12">
        <v>7</v>
      </c>
      <c r="L107" s="12">
        <v>7</v>
      </c>
      <c r="M107" s="12">
        <v>7</v>
      </c>
      <c r="N107" s="12">
        <v>7.5</v>
      </c>
      <c r="O107" s="12">
        <f t="shared" si="5"/>
        <v>71</v>
      </c>
      <c r="P107" s="106"/>
      <c r="Q107" s="109"/>
      <c r="R107" s="33"/>
      <c r="S107"/>
      <c r="T107"/>
    </row>
    <row r="108" spans="1:20" s="26" customFormat="1" ht="24" customHeight="1" thickBot="1" x14ac:dyDescent="0.4">
      <c r="A108" s="101"/>
      <c r="B108" s="104"/>
      <c r="C108" s="104"/>
      <c r="D108" s="13" t="s">
        <v>23</v>
      </c>
      <c r="E108" s="14"/>
      <c r="F108" s="15"/>
      <c r="G108" s="14"/>
      <c r="H108" s="15"/>
      <c r="I108" s="14"/>
      <c r="J108" s="15"/>
      <c r="K108" s="15"/>
      <c r="L108" s="15"/>
      <c r="M108" s="15"/>
      <c r="N108" s="14"/>
      <c r="O108" s="15">
        <f t="shared" si="5"/>
        <v>0</v>
      </c>
      <c r="P108" s="107"/>
      <c r="Q108" s="110"/>
      <c r="R108" s="33"/>
      <c r="S108"/>
      <c r="T108"/>
    </row>
    <row r="109" spans="1:20" ht="23.25" customHeight="1" x14ac:dyDescent="0.35">
      <c r="A109" s="99">
        <v>20</v>
      </c>
      <c r="B109" s="102" t="s">
        <v>89</v>
      </c>
      <c r="C109" s="102" t="s">
        <v>45</v>
      </c>
      <c r="D109" s="11" t="s">
        <v>18</v>
      </c>
      <c r="E109" s="12">
        <v>6</v>
      </c>
      <c r="F109" s="12">
        <v>7</v>
      </c>
      <c r="G109" s="12">
        <v>7</v>
      </c>
      <c r="H109" s="12">
        <v>6</v>
      </c>
      <c r="I109" s="12">
        <v>7</v>
      </c>
      <c r="J109" s="12">
        <v>7</v>
      </c>
      <c r="K109" s="12">
        <v>7</v>
      </c>
      <c r="L109" s="12">
        <v>7</v>
      </c>
      <c r="M109" s="12">
        <v>6</v>
      </c>
      <c r="N109" s="12">
        <v>7</v>
      </c>
      <c r="O109" s="12">
        <f t="shared" si="5"/>
        <v>67</v>
      </c>
      <c r="P109" s="105">
        <f>SUM(O109:O113)-MAX(O109:O113)-MIN(O109:O113)-O114*3</f>
        <v>200</v>
      </c>
      <c r="Q109" s="108">
        <v>16</v>
      </c>
    </row>
    <row r="110" spans="1:20" ht="23.25" customHeight="1" x14ac:dyDescent="0.35">
      <c r="A110" s="100"/>
      <c r="B110" s="103"/>
      <c r="C110" s="103"/>
      <c r="D110" s="11" t="s">
        <v>19</v>
      </c>
      <c r="E110" s="12">
        <v>7</v>
      </c>
      <c r="F110" s="12">
        <v>7</v>
      </c>
      <c r="G110" s="12">
        <v>7.5</v>
      </c>
      <c r="H110" s="12">
        <v>7.5</v>
      </c>
      <c r="I110" s="12">
        <v>7</v>
      </c>
      <c r="J110" s="12">
        <v>7</v>
      </c>
      <c r="K110" s="12">
        <v>7.5</v>
      </c>
      <c r="L110" s="12">
        <v>7.5</v>
      </c>
      <c r="M110" s="12">
        <v>7</v>
      </c>
      <c r="N110" s="12">
        <v>7.5</v>
      </c>
      <c r="O110" s="12">
        <f t="shared" si="5"/>
        <v>72.5</v>
      </c>
      <c r="P110" s="106"/>
      <c r="Q110" s="109"/>
    </row>
    <row r="111" spans="1:20" ht="23.25" customHeight="1" x14ac:dyDescent="0.35">
      <c r="A111" s="100"/>
      <c r="B111" s="103"/>
      <c r="C111" s="103"/>
      <c r="D111" s="11" t="s">
        <v>20</v>
      </c>
      <c r="E111" s="12">
        <v>6</v>
      </c>
      <c r="F111" s="12">
        <v>6</v>
      </c>
      <c r="G111" s="12">
        <v>6</v>
      </c>
      <c r="H111" s="12">
        <v>6</v>
      </c>
      <c r="I111" s="12">
        <v>6</v>
      </c>
      <c r="J111" s="12">
        <v>6</v>
      </c>
      <c r="K111" s="12">
        <v>6</v>
      </c>
      <c r="L111" s="12">
        <v>6</v>
      </c>
      <c r="M111" s="12">
        <v>6</v>
      </c>
      <c r="N111" s="12">
        <v>6</v>
      </c>
      <c r="O111" s="12">
        <f t="shared" si="5"/>
        <v>60</v>
      </c>
      <c r="P111" s="106"/>
      <c r="Q111" s="109"/>
    </row>
    <row r="112" spans="1:20" ht="23.25" customHeight="1" x14ac:dyDescent="0.35">
      <c r="A112" s="100"/>
      <c r="B112" s="103"/>
      <c r="C112" s="103"/>
      <c r="D112" s="11" t="s">
        <v>21</v>
      </c>
      <c r="E112" s="12">
        <v>6</v>
      </c>
      <c r="F112" s="12">
        <v>6</v>
      </c>
      <c r="G112" s="12">
        <v>6</v>
      </c>
      <c r="H112" s="12">
        <v>6</v>
      </c>
      <c r="I112" s="12">
        <v>6</v>
      </c>
      <c r="J112" s="12">
        <v>6</v>
      </c>
      <c r="K112" s="12">
        <v>7</v>
      </c>
      <c r="L112" s="12">
        <v>7</v>
      </c>
      <c r="M112" s="12">
        <v>7</v>
      </c>
      <c r="N112" s="12">
        <v>6</v>
      </c>
      <c r="O112" s="12">
        <f t="shared" si="5"/>
        <v>63</v>
      </c>
      <c r="P112" s="106"/>
      <c r="Q112" s="109"/>
    </row>
    <row r="113" spans="1:17" ht="23.25" customHeight="1" x14ac:dyDescent="0.35">
      <c r="A113" s="100"/>
      <c r="B113" s="103"/>
      <c r="C113" s="103"/>
      <c r="D113" s="11" t="s">
        <v>22</v>
      </c>
      <c r="E113" s="12">
        <v>7</v>
      </c>
      <c r="F113" s="12">
        <v>6.5</v>
      </c>
      <c r="G113" s="12">
        <v>7</v>
      </c>
      <c r="H113" s="12">
        <v>6.5</v>
      </c>
      <c r="I113" s="12">
        <v>7</v>
      </c>
      <c r="J113" s="12">
        <v>7.5</v>
      </c>
      <c r="K113" s="12">
        <v>7</v>
      </c>
      <c r="L113" s="12">
        <v>7</v>
      </c>
      <c r="M113" s="12">
        <v>7</v>
      </c>
      <c r="N113" s="12">
        <v>7.5</v>
      </c>
      <c r="O113" s="12">
        <f t="shared" si="5"/>
        <v>70</v>
      </c>
      <c r="P113" s="106"/>
      <c r="Q113" s="109"/>
    </row>
    <row r="114" spans="1:17" ht="24" customHeight="1" thickBot="1" x14ac:dyDescent="0.4">
      <c r="A114" s="101"/>
      <c r="B114" s="104"/>
      <c r="C114" s="104"/>
      <c r="D114" s="13" t="s">
        <v>23</v>
      </c>
      <c r="E114" s="14"/>
      <c r="F114" s="15"/>
      <c r="G114" s="14"/>
      <c r="H114" s="15"/>
      <c r="I114" s="14"/>
      <c r="J114" s="15"/>
      <c r="K114" s="15"/>
      <c r="L114" s="15"/>
      <c r="M114" s="15"/>
      <c r="N114" s="14"/>
      <c r="O114" s="15">
        <f t="shared" si="5"/>
        <v>0</v>
      </c>
      <c r="P114" s="107"/>
      <c r="Q114" s="110"/>
    </row>
    <row r="115" spans="1:17" ht="23.25" customHeight="1" x14ac:dyDescent="0.35">
      <c r="A115" s="99">
        <v>14</v>
      </c>
      <c r="B115" s="102" t="s">
        <v>76</v>
      </c>
      <c r="C115" s="102" t="s">
        <v>84</v>
      </c>
      <c r="D115" s="11" t="s">
        <v>18</v>
      </c>
      <c r="E115" s="12">
        <v>6</v>
      </c>
      <c r="F115" s="12">
        <v>6</v>
      </c>
      <c r="G115" s="12">
        <v>7</v>
      </c>
      <c r="H115" s="12">
        <v>6</v>
      </c>
      <c r="I115" s="12">
        <v>7</v>
      </c>
      <c r="J115" s="12">
        <v>7</v>
      </c>
      <c r="K115" s="12">
        <v>6</v>
      </c>
      <c r="L115" s="12">
        <v>6</v>
      </c>
      <c r="M115" s="12">
        <v>6</v>
      </c>
      <c r="N115" s="12">
        <v>7</v>
      </c>
      <c r="O115" s="12">
        <f t="shared" si="5"/>
        <v>64</v>
      </c>
      <c r="P115" s="105">
        <f>SUM(O115:O119)-MAX(O115:O119)-MIN(O115:O119)-O120*3</f>
        <v>191</v>
      </c>
      <c r="Q115" s="108">
        <v>17</v>
      </c>
    </row>
    <row r="116" spans="1:17" ht="23.25" customHeight="1" x14ac:dyDescent="0.35">
      <c r="A116" s="100"/>
      <c r="B116" s="103"/>
      <c r="C116" s="103"/>
      <c r="D116" s="11" t="s">
        <v>19</v>
      </c>
      <c r="E116" s="12">
        <v>6.5</v>
      </c>
      <c r="F116" s="12">
        <v>6</v>
      </c>
      <c r="G116" s="12">
        <v>6</v>
      </c>
      <c r="H116" s="12">
        <v>6</v>
      </c>
      <c r="I116" s="12">
        <v>6</v>
      </c>
      <c r="J116" s="12">
        <v>6.5</v>
      </c>
      <c r="K116" s="12">
        <v>6.5</v>
      </c>
      <c r="L116" s="12">
        <v>6</v>
      </c>
      <c r="M116" s="12">
        <v>6</v>
      </c>
      <c r="N116" s="12">
        <v>6.5</v>
      </c>
      <c r="O116" s="12">
        <f t="shared" si="5"/>
        <v>62</v>
      </c>
      <c r="P116" s="106"/>
      <c r="Q116" s="109"/>
    </row>
    <row r="117" spans="1:17" ht="23.25" customHeight="1" x14ac:dyDescent="0.35">
      <c r="A117" s="100"/>
      <c r="B117" s="103"/>
      <c r="C117" s="103"/>
      <c r="D117" s="11" t="s">
        <v>20</v>
      </c>
      <c r="E117" s="12">
        <v>6</v>
      </c>
      <c r="F117" s="12">
        <v>6</v>
      </c>
      <c r="G117" s="12">
        <v>6</v>
      </c>
      <c r="H117" s="12">
        <v>6</v>
      </c>
      <c r="I117" s="12">
        <v>6</v>
      </c>
      <c r="J117" s="12">
        <v>5.5</v>
      </c>
      <c r="K117" s="12">
        <v>5.5</v>
      </c>
      <c r="L117" s="12">
        <v>6</v>
      </c>
      <c r="M117" s="12">
        <v>6</v>
      </c>
      <c r="N117" s="12">
        <v>6</v>
      </c>
      <c r="O117" s="12">
        <f t="shared" si="5"/>
        <v>59</v>
      </c>
      <c r="P117" s="106"/>
      <c r="Q117" s="109"/>
    </row>
    <row r="118" spans="1:17" ht="23.25" customHeight="1" x14ac:dyDescent="0.35">
      <c r="A118" s="100"/>
      <c r="B118" s="103"/>
      <c r="C118" s="103"/>
      <c r="D118" s="11" t="s">
        <v>21</v>
      </c>
      <c r="E118" s="12">
        <v>7</v>
      </c>
      <c r="F118" s="12">
        <v>6</v>
      </c>
      <c r="G118" s="12">
        <v>6.5</v>
      </c>
      <c r="H118" s="12">
        <v>6</v>
      </c>
      <c r="I118" s="12">
        <v>6.5</v>
      </c>
      <c r="J118" s="12">
        <v>6.5</v>
      </c>
      <c r="K118" s="12">
        <v>6.5</v>
      </c>
      <c r="L118" s="12">
        <v>6.5</v>
      </c>
      <c r="M118" s="12">
        <v>6.5</v>
      </c>
      <c r="N118" s="12">
        <v>7</v>
      </c>
      <c r="O118" s="12">
        <f t="shared" si="5"/>
        <v>65</v>
      </c>
      <c r="P118" s="106"/>
      <c r="Q118" s="109"/>
    </row>
    <row r="119" spans="1:17" ht="23.25" customHeight="1" x14ac:dyDescent="0.35">
      <c r="A119" s="100"/>
      <c r="B119" s="103"/>
      <c r="C119" s="103"/>
      <c r="D119" s="11" t="s">
        <v>22</v>
      </c>
      <c r="E119" s="12">
        <v>7</v>
      </c>
      <c r="F119" s="12">
        <v>7</v>
      </c>
      <c r="G119" s="12">
        <v>7</v>
      </c>
      <c r="H119" s="12">
        <v>6.5</v>
      </c>
      <c r="I119" s="12">
        <v>7</v>
      </c>
      <c r="J119" s="12">
        <v>7</v>
      </c>
      <c r="K119" s="12">
        <v>7</v>
      </c>
      <c r="L119" s="12">
        <v>7</v>
      </c>
      <c r="M119" s="12">
        <v>7</v>
      </c>
      <c r="N119" s="12">
        <v>7</v>
      </c>
      <c r="O119" s="12">
        <f t="shared" si="5"/>
        <v>69.5</v>
      </c>
      <c r="P119" s="106"/>
      <c r="Q119" s="109"/>
    </row>
    <row r="120" spans="1:17" ht="24" customHeight="1" thickBot="1" x14ac:dyDescent="0.4">
      <c r="A120" s="101"/>
      <c r="B120" s="104"/>
      <c r="C120" s="104"/>
      <c r="D120" s="13" t="s">
        <v>23</v>
      </c>
      <c r="E120" s="14"/>
      <c r="F120" s="15"/>
      <c r="G120" s="14"/>
      <c r="H120" s="15"/>
      <c r="I120" s="14"/>
      <c r="J120" s="15"/>
      <c r="K120" s="15"/>
      <c r="L120" s="15"/>
      <c r="M120" s="15"/>
      <c r="N120" s="14"/>
      <c r="O120" s="15">
        <f t="shared" si="5"/>
        <v>0</v>
      </c>
      <c r="P120" s="107"/>
      <c r="Q120" s="110"/>
    </row>
    <row r="121" spans="1:17" ht="23.25" customHeight="1" x14ac:dyDescent="0.35">
      <c r="A121" s="99">
        <v>19</v>
      </c>
      <c r="B121" s="102" t="s">
        <v>86</v>
      </c>
      <c r="C121" s="102" t="s">
        <v>99</v>
      </c>
      <c r="D121" s="11" t="s">
        <v>18</v>
      </c>
      <c r="E121" s="12">
        <v>5</v>
      </c>
      <c r="F121" s="12">
        <v>6</v>
      </c>
      <c r="G121" s="12">
        <v>6</v>
      </c>
      <c r="H121" s="12">
        <v>6</v>
      </c>
      <c r="I121" s="12">
        <v>6</v>
      </c>
      <c r="J121" s="12">
        <v>7</v>
      </c>
      <c r="K121" s="12">
        <v>6</v>
      </c>
      <c r="L121" s="12">
        <v>6</v>
      </c>
      <c r="M121" s="12">
        <v>6</v>
      </c>
      <c r="N121" s="12">
        <v>7</v>
      </c>
      <c r="O121" s="12">
        <f t="shared" ref="O121:O126" si="6">SUM(E121:N121)</f>
        <v>61</v>
      </c>
      <c r="P121" s="105">
        <f>SUM(O121:O125)-MAX(O121:O125)-MIN(O121:O125)-O126*3</f>
        <v>189.5</v>
      </c>
      <c r="Q121" s="108">
        <v>18</v>
      </c>
    </row>
    <row r="122" spans="1:17" ht="23.25" customHeight="1" x14ac:dyDescent="0.35">
      <c r="A122" s="100"/>
      <c r="B122" s="103"/>
      <c r="C122" s="103"/>
      <c r="D122" s="11" t="s">
        <v>19</v>
      </c>
      <c r="E122" s="12">
        <v>6.5</v>
      </c>
      <c r="F122" s="12">
        <v>6.5</v>
      </c>
      <c r="G122" s="12">
        <v>6.5</v>
      </c>
      <c r="H122" s="12">
        <v>7</v>
      </c>
      <c r="I122" s="12">
        <v>7</v>
      </c>
      <c r="J122" s="12">
        <v>7</v>
      </c>
      <c r="K122" s="12">
        <v>6</v>
      </c>
      <c r="L122" s="12">
        <v>6.5</v>
      </c>
      <c r="M122" s="12">
        <v>7</v>
      </c>
      <c r="N122" s="12">
        <v>6.5</v>
      </c>
      <c r="O122" s="12">
        <f t="shared" si="6"/>
        <v>66.5</v>
      </c>
      <c r="P122" s="106"/>
      <c r="Q122" s="109"/>
    </row>
    <row r="123" spans="1:17" ht="23.25" customHeight="1" x14ac:dyDescent="0.35">
      <c r="A123" s="100"/>
      <c r="B123" s="103"/>
      <c r="C123" s="103"/>
      <c r="D123" s="11" t="s">
        <v>20</v>
      </c>
      <c r="E123" s="12">
        <v>5.5</v>
      </c>
      <c r="F123" s="12">
        <v>6</v>
      </c>
      <c r="G123" s="12">
        <v>6</v>
      </c>
      <c r="H123" s="12">
        <v>6</v>
      </c>
      <c r="I123" s="12">
        <v>6</v>
      </c>
      <c r="J123" s="12">
        <v>5.5</v>
      </c>
      <c r="K123" s="12">
        <v>5.5</v>
      </c>
      <c r="L123" s="12">
        <v>5.5</v>
      </c>
      <c r="M123" s="12">
        <v>6</v>
      </c>
      <c r="N123" s="12">
        <v>6</v>
      </c>
      <c r="O123" s="12">
        <f t="shared" si="6"/>
        <v>58</v>
      </c>
      <c r="P123" s="106"/>
      <c r="Q123" s="109"/>
    </row>
    <row r="124" spans="1:17" ht="23.25" customHeight="1" x14ac:dyDescent="0.35">
      <c r="A124" s="100"/>
      <c r="B124" s="103"/>
      <c r="C124" s="103"/>
      <c r="D124" s="11" t="s">
        <v>21</v>
      </c>
      <c r="E124" s="12">
        <v>7</v>
      </c>
      <c r="F124" s="12">
        <v>6</v>
      </c>
      <c r="G124" s="12">
        <v>6.5</v>
      </c>
      <c r="H124" s="12">
        <v>6.5</v>
      </c>
      <c r="I124" s="12">
        <v>6</v>
      </c>
      <c r="J124" s="12">
        <v>6</v>
      </c>
      <c r="K124" s="12">
        <v>6</v>
      </c>
      <c r="L124" s="12">
        <v>6</v>
      </c>
      <c r="M124" s="12">
        <v>7</v>
      </c>
      <c r="N124" s="12">
        <v>6</v>
      </c>
      <c r="O124" s="12">
        <f t="shared" si="6"/>
        <v>63</v>
      </c>
      <c r="P124" s="106"/>
      <c r="Q124" s="109"/>
    </row>
    <row r="125" spans="1:17" ht="23.25" customHeight="1" x14ac:dyDescent="0.35">
      <c r="A125" s="100"/>
      <c r="B125" s="103"/>
      <c r="C125" s="103"/>
      <c r="D125" s="11" t="s">
        <v>22</v>
      </c>
      <c r="E125" s="12">
        <v>6</v>
      </c>
      <c r="F125" s="12">
        <v>6.5</v>
      </c>
      <c r="G125" s="12">
        <v>6.5</v>
      </c>
      <c r="H125" s="12">
        <v>7</v>
      </c>
      <c r="I125" s="12">
        <v>6.5</v>
      </c>
      <c r="J125" s="12">
        <v>6.5</v>
      </c>
      <c r="K125" s="12">
        <v>6.5</v>
      </c>
      <c r="L125" s="12">
        <v>6.5</v>
      </c>
      <c r="M125" s="12">
        <v>7</v>
      </c>
      <c r="N125" s="12">
        <v>6.5</v>
      </c>
      <c r="O125" s="12">
        <f t="shared" si="6"/>
        <v>65.5</v>
      </c>
      <c r="P125" s="106"/>
      <c r="Q125" s="109"/>
    </row>
    <row r="126" spans="1:17" ht="24" customHeight="1" thickBot="1" x14ac:dyDescent="0.4">
      <c r="A126" s="101"/>
      <c r="B126" s="104"/>
      <c r="C126" s="104"/>
      <c r="D126" s="13" t="s">
        <v>23</v>
      </c>
      <c r="E126" s="14"/>
      <c r="F126" s="15"/>
      <c r="G126" s="14"/>
      <c r="H126" s="15"/>
      <c r="I126" s="14"/>
      <c r="J126" s="15"/>
      <c r="K126" s="15"/>
      <c r="L126" s="15"/>
      <c r="M126" s="15"/>
      <c r="N126" s="14"/>
      <c r="O126" s="15">
        <f t="shared" si="6"/>
        <v>0</v>
      </c>
      <c r="P126" s="107"/>
      <c r="Q126" s="110"/>
    </row>
    <row r="127" spans="1:17" ht="23.25" customHeight="1" x14ac:dyDescent="0.35">
      <c r="A127" s="99">
        <v>15</v>
      </c>
      <c r="B127" s="102" t="s">
        <v>77</v>
      </c>
      <c r="C127" s="102" t="s">
        <v>42</v>
      </c>
      <c r="D127" s="11" t="s">
        <v>18</v>
      </c>
      <c r="E127" s="12">
        <v>6</v>
      </c>
      <c r="F127" s="12">
        <v>6</v>
      </c>
      <c r="G127" s="12">
        <v>7</v>
      </c>
      <c r="H127" s="12">
        <v>6</v>
      </c>
      <c r="I127" s="12">
        <v>6</v>
      </c>
      <c r="J127" s="12">
        <v>7</v>
      </c>
      <c r="K127" s="12">
        <v>6</v>
      </c>
      <c r="L127" s="12">
        <v>6</v>
      </c>
      <c r="M127" s="12">
        <v>6</v>
      </c>
      <c r="N127" s="12">
        <v>6</v>
      </c>
      <c r="O127" s="12">
        <f t="shared" ref="O127:O132" si="7">SUM(E127:N127)</f>
        <v>62</v>
      </c>
      <c r="P127" s="105">
        <f>SUM(O127:O131)-MAX(O127:O131)-MIN(O127:O131)-O132*3</f>
        <v>182</v>
      </c>
      <c r="Q127" s="108">
        <v>19</v>
      </c>
    </row>
    <row r="128" spans="1:17" ht="23.25" customHeight="1" x14ac:dyDescent="0.35">
      <c r="A128" s="100"/>
      <c r="B128" s="103"/>
      <c r="C128" s="103"/>
      <c r="D128" s="11" t="s">
        <v>19</v>
      </c>
      <c r="E128" s="12">
        <v>5.5</v>
      </c>
      <c r="F128" s="12">
        <v>5.5</v>
      </c>
      <c r="G128" s="12">
        <v>6</v>
      </c>
      <c r="H128" s="12">
        <v>6</v>
      </c>
      <c r="I128" s="12">
        <v>6</v>
      </c>
      <c r="J128" s="12">
        <v>7</v>
      </c>
      <c r="K128" s="12">
        <v>6</v>
      </c>
      <c r="L128" s="12">
        <v>6</v>
      </c>
      <c r="M128" s="12">
        <v>5.5</v>
      </c>
      <c r="N128" s="12">
        <v>6</v>
      </c>
      <c r="O128" s="12">
        <f t="shared" si="7"/>
        <v>59.5</v>
      </c>
      <c r="P128" s="106"/>
      <c r="Q128" s="109"/>
    </row>
    <row r="129" spans="1:17" ht="23.25" customHeight="1" x14ac:dyDescent="0.35">
      <c r="A129" s="100"/>
      <c r="B129" s="103"/>
      <c r="C129" s="103"/>
      <c r="D129" s="11" t="s">
        <v>20</v>
      </c>
      <c r="E129" s="12">
        <v>5.5</v>
      </c>
      <c r="F129" s="12">
        <v>6</v>
      </c>
      <c r="G129" s="12">
        <v>5.5</v>
      </c>
      <c r="H129" s="12">
        <v>6</v>
      </c>
      <c r="I129" s="12">
        <v>5.5</v>
      </c>
      <c r="J129" s="12">
        <v>5.5</v>
      </c>
      <c r="K129" s="12">
        <v>5.5</v>
      </c>
      <c r="L129" s="12">
        <v>5.5</v>
      </c>
      <c r="M129" s="12">
        <v>5.5</v>
      </c>
      <c r="N129" s="12">
        <v>6.5</v>
      </c>
      <c r="O129" s="12">
        <f t="shared" si="7"/>
        <v>57</v>
      </c>
      <c r="P129" s="106"/>
      <c r="Q129" s="109"/>
    </row>
    <row r="130" spans="1:17" ht="23.25" customHeight="1" x14ac:dyDescent="0.35">
      <c r="A130" s="100"/>
      <c r="B130" s="103"/>
      <c r="C130" s="103"/>
      <c r="D130" s="11" t="s">
        <v>21</v>
      </c>
      <c r="E130" s="12">
        <v>6</v>
      </c>
      <c r="F130" s="12">
        <v>6</v>
      </c>
      <c r="G130" s="12">
        <v>6</v>
      </c>
      <c r="H130" s="12">
        <v>6</v>
      </c>
      <c r="I130" s="12">
        <v>6.5</v>
      </c>
      <c r="J130" s="12">
        <v>6</v>
      </c>
      <c r="K130" s="12">
        <v>6</v>
      </c>
      <c r="L130" s="12">
        <v>6.5</v>
      </c>
      <c r="M130" s="12">
        <v>6.5</v>
      </c>
      <c r="N130" s="12">
        <v>6</v>
      </c>
      <c r="O130" s="12">
        <f t="shared" si="7"/>
        <v>61.5</v>
      </c>
      <c r="P130" s="106"/>
      <c r="Q130" s="109"/>
    </row>
    <row r="131" spans="1:17" ht="23.25" customHeight="1" x14ac:dyDescent="0.35">
      <c r="A131" s="100"/>
      <c r="B131" s="103"/>
      <c r="C131" s="103"/>
      <c r="D131" s="11" t="s">
        <v>22</v>
      </c>
      <c r="E131" s="12">
        <v>6.5</v>
      </c>
      <c r="F131" s="12">
        <v>6</v>
      </c>
      <c r="G131" s="12">
        <v>6</v>
      </c>
      <c r="H131" s="12">
        <v>6.5</v>
      </c>
      <c r="I131" s="12">
        <v>6</v>
      </c>
      <c r="J131" s="12">
        <v>6</v>
      </c>
      <c r="K131" s="12">
        <v>6</v>
      </c>
      <c r="L131" s="12">
        <v>6</v>
      </c>
      <c r="M131" s="12">
        <v>6</v>
      </c>
      <c r="N131" s="12">
        <v>6</v>
      </c>
      <c r="O131" s="12">
        <f t="shared" si="7"/>
        <v>61</v>
      </c>
      <c r="P131" s="106"/>
      <c r="Q131" s="109"/>
    </row>
    <row r="132" spans="1:17" ht="24" customHeight="1" thickBot="1" x14ac:dyDescent="0.4">
      <c r="A132" s="101"/>
      <c r="B132" s="104"/>
      <c r="C132" s="104"/>
      <c r="D132" s="13" t="s">
        <v>23</v>
      </c>
      <c r="E132" s="14"/>
      <c r="F132" s="15"/>
      <c r="G132" s="14"/>
      <c r="H132" s="15"/>
      <c r="I132" s="14"/>
      <c r="J132" s="15"/>
      <c r="K132" s="15"/>
      <c r="L132" s="15"/>
      <c r="M132" s="15"/>
      <c r="N132" s="14"/>
      <c r="O132" s="15">
        <f t="shared" si="7"/>
        <v>0</v>
      </c>
      <c r="P132" s="107"/>
      <c r="Q132" s="110"/>
    </row>
    <row r="133" spans="1:17" ht="23.25" customHeight="1" x14ac:dyDescent="0.35">
      <c r="A133" s="99">
        <v>13</v>
      </c>
      <c r="B133" s="102" t="s">
        <v>48</v>
      </c>
      <c r="C133" s="102" t="s">
        <v>75</v>
      </c>
      <c r="D133" s="11" t="s">
        <v>18</v>
      </c>
      <c r="E133" s="12">
        <v>5</v>
      </c>
      <c r="F133" s="12">
        <v>6</v>
      </c>
      <c r="G133" s="12">
        <v>6</v>
      </c>
      <c r="H133" s="12">
        <v>6</v>
      </c>
      <c r="I133" s="12">
        <v>6</v>
      </c>
      <c r="J133" s="12">
        <v>6</v>
      </c>
      <c r="K133" s="12">
        <v>6</v>
      </c>
      <c r="L133" s="12">
        <v>6</v>
      </c>
      <c r="M133" s="12">
        <v>5.5</v>
      </c>
      <c r="N133" s="12">
        <v>6</v>
      </c>
      <c r="O133" s="12">
        <f t="shared" ref="O133:O138" si="8">SUM(E133:N133)</f>
        <v>58.5</v>
      </c>
      <c r="P133" s="105">
        <f>SUM(O133:O137)-MAX(O133:O137)-MIN(O133:O137)-O138*3</f>
        <v>180</v>
      </c>
      <c r="Q133" s="108">
        <v>20</v>
      </c>
    </row>
    <row r="134" spans="1:17" ht="23.25" customHeight="1" x14ac:dyDescent="0.35">
      <c r="A134" s="100"/>
      <c r="B134" s="103"/>
      <c r="C134" s="103"/>
      <c r="D134" s="11" t="s">
        <v>19</v>
      </c>
      <c r="E134" s="12">
        <v>6</v>
      </c>
      <c r="F134" s="12">
        <v>6</v>
      </c>
      <c r="G134" s="12">
        <v>6</v>
      </c>
      <c r="H134" s="12">
        <v>6</v>
      </c>
      <c r="I134" s="12">
        <v>6</v>
      </c>
      <c r="J134" s="12">
        <v>5.5</v>
      </c>
      <c r="K134" s="12">
        <v>6</v>
      </c>
      <c r="L134" s="12">
        <v>6</v>
      </c>
      <c r="M134" s="12">
        <v>6</v>
      </c>
      <c r="N134" s="12">
        <v>6</v>
      </c>
      <c r="O134" s="12">
        <f t="shared" si="8"/>
        <v>59.5</v>
      </c>
      <c r="P134" s="106"/>
      <c r="Q134" s="109"/>
    </row>
    <row r="135" spans="1:17" ht="23.25" customHeight="1" x14ac:dyDescent="0.35">
      <c r="A135" s="100"/>
      <c r="B135" s="103"/>
      <c r="C135" s="103"/>
      <c r="D135" s="11" t="s">
        <v>20</v>
      </c>
      <c r="E135" s="12">
        <v>5.5</v>
      </c>
      <c r="F135" s="12">
        <v>6</v>
      </c>
      <c r="G135" s="12">
        <v>6</v>
      </c>
      <c r="H135" s="12">
        <v>6.5</v>
      </c>
      <c r="I135" s="12">
        <v>6</v>
      </c>
      <c r="J135" s="12">
        <v>6</v>
      </c>
      <c r="K135" s="12">
        <v>6</v>
      </c>
      <c r="L135" s="12">
        <v>5.5</v>
      </c>
      <c r="M135" s="12">
        <v>6</v>
      </c>
      <c r="N135" s="12">
        <v>6</v>
      </c>
      <c r="O135" s="12">
        <f t="shared" si="8"/>
        <v>59.5</v>
      </c>
      <c r="P135" s="106"/>
      <c r="Q135" s="109"/>
    </row>
    <row r="136" spans="1:17" ht="23.25" customHeight="1" x14ac:dyDescent="0.35">
      <c r="A136" s="100"/>
      <c r="B136" s="103"/>
      <c r="C136" s="103"/>
      <c r="D136" s="11" t="s">
        <v>21</v>
      </c>
      <c r="E136" s="12">
        <v>6.5</v>
      </c>
      <c r="F136" s="12">
        <v>6.5</v>
      </c>
      <c r="G136" s="12">
        <v>6</v>
      </c>
      <c r="H136" s="12">
        <v>6</v>
      </c>
      <c r="I136" s="12">
        <v>6.5</v>
      </c>
      <c r="J136" s="12">
        <v>6.5</v>
      </c>
      <c r="K136" s="12">
        <v>6</v>
      </c>
      <c r="L136" s="12">
        <v>6.5</v>
      </c>
      <c r="M136" s="12">
        <v>6.5</v>
      </c>
      <c r="N136" s="12">
        <v>6</v>
      </c>
      <c r="O136" s="12">
        <f t="shared" si="8"/>
        <v>63</v>
      </c>
      <c r="P136" s="106"/>
      <c r="Q136" s="109"/>
    </row>
    <row r="137" spans="1:17" ht="23.25" customHeight="1" x14ac:dyDescent="0.35">
      <c r="A137" s="100"/>
      <c r="B137" s="103"/>
      <c r="C137" s="103"/>
      <c r="D137" s="11" t="s">
        <v>22</v>
      </c>
      <c r="E137" s="12">
        <v>6.5</v>
      </c>
      <c r="F137" s="12">
        <v>6</v>
      </c>
      <c r="G137" s="12">
        <v>6</v>
      </c>
      <c r="H137" s="12">
        <v>6</v>
      </c>
      <c r="I137" s="12">
        <v>6</v>
      </c>
      <c r="J137" s="12">
        <v>6</v>
      </c>
      <c r="K137" s="12">
        <v>6</v>
      </c>
      <c r="L137" s="12">
        <v>6</v>
      </c>
      <c r="M137" s="12">
        <v>6</v>
      </c>
      <c r="N137" s="12">
        <v>6.5</v>
      </c>
      <c r="O137" s="12">
        <f t="shared" si="8"/>
        <v>61</v>
      </c>
      <c r="P137" s="106"/>
      <c r="Q137" s="109"/>
    </row>
    <row r="138" spans="1:17" ht="24" customHeight="1" thickBot="1" x14ac:dyDescent="0.4">
      <c r="A138" s="101"/>
      <c r="B138" s="104"/>
      <c r="C138" s="104"/>
      <c r="D138" s="13" t="s">
        <v>23</v>
      </c>
      <c r="E138" s="14"/>
      <c r="F138" s="15"/>
      <c r="G138" s="14"/>
      <c r="H138" s="15"/>
      <c r="I138" s="14"/>
      <c r="J138" s="15"/>
      <c r="K138" s="15"/>
      <c r="L138" s="15"/>
      <c r="M138" s="15"/>
      <c r="N138" s="14"/>
      <c r="O138" s="15">
        <f t="shared" si="8"/>
        <v>0</v>
      </c>
      <c r="P138" s="107"/>
      <c r="Q138" s="110"/>
    </row>
    <row r="139" spans="1:17" ht="23.25" customHeight="1" x14ac:dyDescent="0.35">
      <c r="A139" s="99">
        <v>22</v>
      </c>
      <c r="B139" s="102" t="s">
        <v>90</v>
      </c>
      <c r="C139" s="102" t="s">
        <v>91</v>
      </c>
      <c r="D139" s="11" t="s">
        <v>18</v>
      </c>
      <c r="E139" s="12">
        <v>5</v>
      </c>
      <c r="F139" s="12">
        <v>5</v>
      </c>
      <c r="G139" s="12">
        <v>6</v>
      </c>
      <c r="H139" s="12">
        <v>6</v>
      </c>
      <c r="I139" s="12">
        <v>6</v>
      </c>
      <c r="J139" s="12">
        <v>6</v>
      </c>
      <c r="K139" s="12">
        <v>6</v>
      </c>
      <c r="L139" s="12">
        <v>5</v>
      </c>
      <c r="M139" s="12">
        <v>6</v>
      </c>
      <c r="N139" s="12">
        <v>6</v>
      </c>
      <c r="O139" s="12">
        <f t="shared" ref="O139:O144" si="9">SUM(E139:N139)</f>
        <v>57</v>
      </c>
      <c r="P139" s="105">
        <f>SUM(O139:O143)-MAX(O139:O143)-MIN(O139:O143)-O144*3</f>
        <v>179</v>
      </c>
      <c r="Q139" s="108">
        <v>21</v>
      </c>
    </row>
    <row r="140" spans="1:17" ht="23.25" customHeight="1" x14ac:dyDescent="0.35">
      <c r="A140" s="100"/>
      <c r="B140" s="103"/>
      <c r="C140" s="103"/>
      <c r="D140" s="11" t="s">
        <v>19</v>
      </c>
      <c r="E140" s="12">
        <v>6</v>
      </c>
      <c r="F140" s="12">
        <v>6</v>
      </c>
      <c r="G140" s="12">
        <v>6</v>
      </c>
      <c r="H140" s="12">
        <v>6</v>
      </c>
      <c r="I140" s="12">
        <v>6</v>
      </c>
      <c r="J140" s="12">
        <v>6.5</v>
      </c>
      <c r="K140" s="12">
        <v>6</v>
      </c>
      <c r="L140" s="12">
        <v>6</v>
      </c>
      <c r="M140" s="12">
        <v>6</v>
      </c>
      <c r="N140" s="12">
        <v>6.5</v>
      </c>
      <c r="O140" s="12">
        <f t="shared" si="9"/>
        <v>61</v>
      </c>
      <c r="P140" s="106"/>
      <c r="Q140" s="109"/>
    </row>
    <row r="141" spans="1:17" ht="23.25" customHeight="1" x14ac:dyDescent="0.35">
      <c r="A141" s="100"/>
      <c r="B141" s="103"/>
      <c r="C141" s="103"/>
      <c r="D141" s="11" t="s">
        <v>20</v>
      </c>
      <c r="E141" s="12">
        <v>5.5</v>
      </c>
      <c r="F141" s="12">
        <v>5.5</v>
      </c>
      <c r="G141" s="12">
        <v>5.5</v>
      </c>
      <c r="H141" s="12">
        <v>5.5</v>
      </c>
      <c r="I141" s="12">
        <v>5.5</v>
      </c>
      <c r="J141" s="12">
        <v>5.5</v>
      </c>
      <c r="K141" s="12">
        <v>5.5</v>
      </c>
      <c r="L141" s="12">
        <v>5.5</v>
      </c>
      <c r="M141" s="12">
        <v>6</v>
      </c>
      <c r="N141" s="12">
        <v>5.5</v>
      </c>
      <c r="O141" s="12">
        <f t="shared" si="9"/>
        <v>55.5</v>
      </c>
      <c r="P141" s="106"/>
      <c r="Q141" s="109"/>
    </row>
    <row r="142" spans="1:17" ht="23.25" customHeight="1" x14ac:dyDescent="0.35">
      <c r="A142" s="100"/>
      <c r="B142" s="103"/>
      <c r="C142" s="103"/>
      <c r="D142" s="11" t="s">
        <v>21</v>
      </c>
      <c r="E142" s="12">
        <v>6</v>
      </c>
      <c r="F142" s="12">
        <v>6</v>
      </c>
      <c r="G142" s="12">
        <v>6</v>
      </c>
      <c r="H142" s="12">
        <v>6</v>
      </c>
      <c r="I142" s="12">
        <v>6</v>
      </c>
      <c r="J142" s="12">
        <v>6</v>
      </c>
      <c r="K142" s="12">
        <v>6</v>
      </c>
      <c r="L142" s="12">
        <v>6.5</v>
      </c>
      <c r="M142" s="12">
        <v>6.5</v>
      </c>
      <c r="N142" s="12">
        <v>6</v>
      </c>
      <c r="O142" s="12">
        <f t="shared" si="9"/>
        <v>61</v>
      </c>
      <c r="P142" s="106"/>
      <c r="Q142" s="109"/>
    </row>
    <row r="143" spans="1:17" ht="23.25" customHeight="1" x14ac:dyDescent="0.35">
      <c r="A143" s="100"/>
      <c r="B143" s="103"/>
      <c r="C143" s="103"/>
      <c r="D143" s="11" t="s">
        <v>22</v>
      </c>
      <c r="E143" s="12">
        <v>6.5</v>
      </c>
      <c r="F143" s="12">
        <v>6.5</v>
      </c>
      <c r="G143" s="12">
        <v>6.5</v>
      </c>
      <c r="H143" s="12">
        <v>6.5</v>
      </c>
      <c r="I143" s="12">
        <v>6.5</v>
      </c>
      <c r="J143" s="12">
        <v>7</v>
      </c>
      <c r="K143" s="12">
        <v>6.5</v>
      </c>
      <c r="L143" s="12">
        <v>6.5</v>
      </c>
      <c r="M143" s="12">
        <v>7</v>
      </c>
      <c r="N143" s="12">
        <v>6.5</v>
      </c>
      <c r="O143" s="12">
        <f t="shared" si="9"/>
        <v>66</v>
      </c>
      <c r="P143" s="106"/>
      <c r="Q143" s="109"/>
    </row>
    <row r="144" spans="1:17" ht="24" customHeight="1" thickBot="1" x14ac:dyDescent="0.4">
      <c r="A144" s="101"/>
      <c r="B144" s="104"/>
      <c r="C144" s="104"/>
      <c r="D144" s="13" t="s">
        <v>23</v>
      </c>
      <c r="E144" s="14"/>
      <c r="F144" s="15"/>
      <c r="G144" s="14"/>
      <c r="H144" s="15"/>
      <c r="I144" s="14"/>
      <c r="J144" s="15"/>
      <c r="K144" s="15"/>
      <c r="L144" s="15"/>
      <c r="M144" s="15"/>
      <c r="N144" s="14"/>
      <c r="O144" s="15">
        <f t="shared" si="9"/>
        <v>0</v>
      </c>
      <c r="P144" s="107"/>
      <c r="Q144" s="110"/>
    </row>
    <row r="145" spans="1:18" ht="23.25" customHeight="1" x14ac:dyDescent="0.25">
      <c r="A145" s="99">
        <v>10</v>
      </c>
      <c r="B145" s="102" t="s">
        <v>70</v>
      </c>
      <c r="C145" s="102" t="s">
        <v>83</v>
      </c>
      <c r="D145" s="11" t="s">
        <v>18</v>
      </c>
      <c r="E145" s="12">
        <v>5</v>
      </c>
      <c r="F145" s="12">
        <v>5</v>
      </c>
      <c r="G145" s="12">
        <v>5</v>
      </c>
      <c r="H145" s="12">
        <v>5</v>
      </c>
      <c r="I145" s="12">
        <v>6</v>
      </c>
      <c r="J145" s="12">
        <v>6</v>
      </c>
      <c r="K145" s="12">
        <v>5</v>
      </c>
      <c r="L145" s="12">
        <v>5</v>
      </c>
      <c r="M145" s="12">
        <v>5</v>
      </c>
      <c r="N145" s="12">
        <v>6</v>
      </c>
      <c r="O145" s="12">
        <f t="shared" ref="O145:O150" si="10">SUM(E145:N145)</f>
        <v>53</v>
      </c>
      <c r="P145" s="105">
        <f>SUM(O145:O149)-MAX(O145:O149)-MIN(O145:O149)-O150*3</f>
        <v>170.5</v>
      </c>
      <c r="Q145" s="108">
        <v>22</v>
      </c>
      <c r="R145" s="98"/>
    </row>
    <row r="146" spans="1:18" ht="23.25" customHeight="1" x14ac:dyDescent="0.25">
      <c r="A146" s="100"/>
      <c r="B146" s="103"/>
      <c r="C146" s="103"/>
      <c r="D146" s="11" t="s">
        <v>19</v>
      </c>
      <c r="E146" s="12">
        <v>6</v>
      </c>
      <c r="F146" s="12">
        <v>5.5</v>
      </c>
      <c r="G146" s="12">
        <v>6</v>
      </c>
      <c r="H146" s="12">
        <v>5.5</v>
      </c>
      <c r="I146" s="12">
        <v>6</v>
      </c>
      <c r="J146" s="12">
        <v>5.5</v>
      </c>
      <c r="K146" s="12">
        <v>5.5</v>
      </c>
      <c r="L146" s="12">
        <v>6</v>
      </c>
      <c r="M146" s="12">
        <v>5.5</v>
      </c>
      <c r="N146" s="12">
        <v>6</v>
      </c>
      <c r="O146" s="12">
        <f t="shared" si="10"/>
        <v>57.5</v>
      </c>
      <c r="P146" s="106"/>
      <c r="Q146" s="109"/>
      <c r="R146" s="98"/>
    </row>
    <row r="147" spans="1:18" ht="23.25" customHeight="1" x14ac:dyDescent="0.25">
      <c r="A147" s="100"/>
      <c r="B147" s="103"/>
      <c r="C147" s="103"/>
      <c r="D147" s="11" t="s">
        <v>20</v>
      </c>
      <c r="E147" s="12">
        <v>5</v>
      </c>
      <c r="F147" s="12">
        <v>5</v>
      </c>
      <c r="G147" s="12">
        <v>5</v>
      </c>
      <c r="H147" s="12">
        <v>5</v>
      </c>
      <c r="I147" s="12">
        <v>5</v>
      </c>
      <c r="J147" s="12">
        <v>5</v>
      </c>
      <c r="K147" s="12">
        <v>5</v>
      </c>
      <c r="L147" s="12">
        <v>5</v>
      </c>
      <c r="M147" s="12">
        <v>5.5</v>
      </c>
      <c r="N147" s="12">
        <v>5</v>
      </c>
      <c r="O147" s="12">
        <f t="shared" si="10"/>
        <v>50.5</v>
      </c>
      <c r="P147" s="106"/>
      <c r="Q147" s="109"/>
      <c r="R147" s="98"/>
    </row>
    <row r="148" spans="1:18" ht="23.25" customHeight="1" x14ac:dyDescent="0.25">
      <c r="A148" s="100"/>
      <c r="B148" s="103"/>
      <c r="C148" s="103"/>
      <c r="D148" s="11" t="s">
        <v>21</v>
      </c>
      <c r="E148" s="12">
        <v>6</v>
      </c>
      <c r="F148" s="12">
        <v>6</v>
      </c>
      <c r="G148" s="12">
        <v>6</v>
      </c>
      <c r="H148" s="12">
        <v>6</v>
      </c>
      <c r="I148" s="12">
        <v>6</v>
      </c>
      <c r="J148" s="12">
        <v>6</v>
      </c>
      <c r="K148" s="12">
        <v>6</v>
      </c>
      <c r="L148" s="12">
        <v>7</v>
      </c>
      <c r="M148" s="12">
        <v>7</v>
      </c>
      <c r="N148" s="12">
        <v>6</v>
      </c>
      <c r="O148" s="12">
        <f t="shared" si="10"/>
        <v>62</v>
      </c>
      <c r="P148" s="106"/>
      <c r="Q148" s="109"/>
      <c r="R148" s="98"/>
    </row>
    <row r="149" spans="1:18" ht="23.25" customHeight="1" x14ac:dyDescent="0.25">
      <c r="A149" s="100"/>
      <c r="B149" s="103"/>
      <c r="C149" s="103"/>
      <c r="D149" s="11" t="s">
        <v>22</v>
      </c>
      <c r="E149" s="12">
        <v>6</v>
      </c>
      <c r="F149" s="12">
        <v>6</v>
      </c>
      <c r="G149" s="12">
        <v>6</v>
      </c>
      <c r="H149" s="12">
        <v>5.5</v>
      </c>
      <c r="I149" s="12">
        <v>6</v>
      </c>
      <c r="J149" s="12">
        <v>6</v>
      </c>
      <c r="K149" s="12">
        <v>6</v>
      </c>
      <c r="L149" s="12">
        <v>6</v>
      </c>
      <c r="M149" s="12">
        <v>6</v>
      </c>
      <c r="N149" s="12">
        <v>6.5</v>
      </c>
      <c r="O149" s="12">
        <f t="shared" si="10"/>
        <v>60</v>
      </c>
      <c r="P149" s="106"/>
      <c r="Q149" s="109"/>
      <c r="R149" s="98"/>
    </row>
    <row r="150" spans="1:18" ht="24" customHeight="1" thickBot="1" x14ac:dyDescent="0.4">
      <c r="A150" s="101"/>
      <c r="B150" s="104"/>
      <c r="C150" s="104"/>
      <c r="D150" s="13" t="s">
        <v>23</v>
      </c>
      <c r="E150" s="14"/>
      <c r="F150" s="15"/>
      <c r="G150" s="14"/>
      <c r="H150" s="15"/>
      <c r="I150" s="14"/>
      <c r="J150" s="15"/>
      <c r="K150" s="15"/>
      <c r="L150" s="15"/>
      <c r="M150" s="15"/>
      <c r="N150" s="14"/>
      <c r="O150" s="15">
        <f t="shared" si="10"/>
        <v>0</v>
      </c>
      <c r="P150" s="107"/>
      <c r="Q150" s="110"/>
    </row>
    <row r="151" spans="1:18" ht="23.25" customHeight="1" x14ac:dyDescent="0.25">
      <c r="A151" s="99">
        <v>6</v>
      </c>
      <c r="B151" s="102" t="s">
        <v>62</v>
      </c>
      <c r="C151" s="102" t="s">
        <v>82</v>
      </c>
      <c r="D151" s="11" t="s">
        <v>18</v>
      </c>
      <c r="E151" s="12">
        <v>5</v>
      </c>
      <c r="F151" s="12">
        <v>5</v>
      </c>
      <c r="G151" s="12">
        <v>5</v>
      </c>
      <c r="H151" s="12">
        <v>5</v>
      </c>
      <c r="I151" s="12">
        <v>6</v>
      </c>
      <c r="J151" s="12">
        <v>6</v>
      </c>
      <c r="K151" s="12">
        <v>6</v>
      </c>
      <c r="L151" s="12">
        <v>6</v>
      </c>
      <c r="M151" s="12">
        <v>5</v>
      </c>
      <c r="N151" s="12">
        <v>6</v>
      </c>
      <c r="O151" s="12">
        <f t="shared" ref="O151:O156" si="11">SUM(E151:N151)</f>
        <v>55</v>
      </c>
      <c r="P151" s="105">
        <f>SUM(O151:O155)-MAX(O151:O155)-MIN(O151:O155)-O156*3</f>
        <v>158</v>
      </c>
      <c r="Q151" s="108">
        <v>23</v>
      </c>
      <c r="R151" s="98"/>
    </row>
    <row r="152" spans="1:18" ht="23.25" customHeight="1" x14ac:dyDescent="0.25">
      <c r="A152" s="100"/>
      <c r="B152" s="103"/>
      <c r="C152" s="103"/>
      <c r="D152" s="11" t="s">
        <v>19</v>
      </c>
      <c r="E152" s="12">
        <v>5.5</v>
      </c>
      <c r="F152" s="12">
        <v>5.5</v>
      </c>
      <c r="G152" s="12">
        <v>6</v>
      </c>
      <c r="H152" s="12">
        <v>6</v>
      </c>
      <c r="I152" s="12">
        <v>6</v>
      </c>
      <c r="J152" s="12">
        <v>6</v>
      </c>
      <c r="K152" s="12">
        <v>5.5</v>
      </c>
      <c r="L152" s="12">
        <v>6</v>
      </c>
      <c r="M152" s="12">
        <v>5.5</v>
      </c>
      <c r="N152" s="12">
        <v>6</v>
      </c>
      <c r="O152" s="12">
        <f t="shared" si="11"/>
        <v>58</v>
      </c>
      <c r="P152" s="106"/>
      <c r="Q152" s="109"/>
      <c r="R152" s="98"/>
    </row>
    <row r="153" spans="1:18" ht="23.25" customHeight="1" x14ac:dyDescent="0.25">
      <c r="A153" s="100"/>
      <c r="B153" s="103"/>
      <c r="C153" s="103"/>
      <c r="D153" s="11" t="s">
        <v>20</v>
      </c>
      <c r="E153" s="12">
        <v>5.5</v>
      </c>
      <c r="F153" s="12">
        <v>5.5</v>
      </c>
      <c r="G153" s="12">
        <v>6</v>
      </c>
      <c r="H153" s="12">
        <v>6</v>
      </c>
      <c r="I153" s="12">
        <v>5.5</v>
      </c>
      <c r="J153" s="12">
        <v>5.5</v>
      </c>
      <c r="K153" s="12">
        <v>5.5</v>
      </c>
      <c r="L153" s="12">
        <v>5</v>
      </c>
      <c r="M153" s="12">
        <v>6</v>
      </c>
      <c r="N153" s="12">
        <v>5.5</v>
      </c>
      <c r="O153" s="12">
        <f t="shared" si="11"/>
        <v>56</v>
      </c>
      <c r="P153" s="106"/>
      <c r="Q153" s="109"/>
      <c r="R153" s="98"/>
    </row>
    <row r="154" spans="1:18" ht="23.25" customHeight="1" x14ac:dyDescent="0.25">
      <c r="A154" s="100"/>
      <c r="B154" s="103"/>
      <c r="C154" s="103"/>
      <c r="D154" s="11" t="s">
        <v>21</v>
      </c>
      <c r="E154" s="12">
        <v>6</v>
      </c>
      <c r="F154" s="12">
        <v>6</v>
      </c>
      <c r="G154" s="12">
        <v>7</v>
      </c>
      <c r="H154" s="12">
        <v>6</v>
      </c>
      <c r="I154" s="12">
        <v>6</v>
      </c>
      <c r="J154" s="12">
        <v>6.5</v>
      </c>
      <c r="K154" s="12">
        <v>6</v>
      </c>
      <c r="L154" s="12">
        <v>6.5</v>
      </c>
      <c r="M154" s="12">
        <v>6</v>
      </c>
      <c r="N154" s="12">
        <v>7</v>
      </c>
      <c r="O154" s="12">
        <f t="shared" si="11"/>
        <v>63</v>
      </c>
      <c r="P154" s="106"/>
      <c r="Q154" s="109"/>
      <c r="R154" s="98"/>
    </row>
    <row r="155" spans="1:18" ht="23.25" customHeight="1" x14ac:dyDescent="0.25">
      <c r="A155" s="100"/>
      <c r="B155" s="103"/>
      <c r="C155" s="103"/>
      <c r="D155" s="11" t="s">
        <v>22</v>
      </c>
      <c r="E155" s="12">
        <v>6</v>
      </c>
      <c r="F155" s="12">
        <v>5.5</v>
      </c>
      <c r="G155" s="12">
        <v>6</v>
      </c>
      <c r="H155" s="12">
        <v>6</v>
      </c>
      <c r="I155" s="12">
        <v>6</v>
      </c>
      <c r="J155" s="12">
        <v>6</v>
      </c>
      <c r="K155" s="12">
        <v>5.5</v>
      </c>
      <c r="L155" s="12">
        <v>6</v>
      </c>
      <c r="M155" s="12">
        <v>6</v>
      </c>
      <c r="N155" s="12">
        <v>6</v>
      </c>
      <c r="O155" s="12">
        <f t="shared" si="11"/>
        <v>59</v>
      </c>
      <c r="P155" s="106"/>
      <c r="Q155" s="109"/>
      <c r="R155" s="98"/>
    </row>
    <row r="156" spans="1:18" ht="24" customHeight="1" thickBot="1" x14ac:dyDescent="0.4">
      <c r="A156" s="101"/>
      <c r="B156" s="104"/>
      <c r="C156" s="104"/>
      <c r="D156" s="13" t="s">
        <v>23</v>
      </c>
      <c r="E156" s="14">
        <v>5</v>
      </c>
      <c r="F156" s="15"/>
      <c r="G156" s="14"/>
      <c r="H156" s="15"/>
      <c r="I156" s="14"/>
      <c r="J156" s="15"/>
      <c r="K156" s="15"/>
      <c r="L156" s="15"/>
      <c r="M156" s="15"/>
      <c r="N156" s="14"/>
      <c r="O156" s="15">
        <f t="shared" si="11"/>
        <v>5</v>
      </c>
      <c r="P156" s="107"/>
      <c r="Q156" s="110"/>
      <c r="R156" s="33" t="s">
        <v>67</v>
      </c>
    </row>
    <row r="160" spans="1:18" ht="33.75" x14ac:dyDescent="0.5">
      <c r="A160" s="53" t="s">
        <v>127</v>
      </c>
      <c r="B160" s="53" t="s">
        <v>126</v>
      </c>
      <c r="C160" s="53" t="s">
        <v>103</v>
      </c>
      <c r="D160" s="53" t="s">
        <v>102</v>
      </c>
      <c r="E160" s="53" t="s">
        <v>101</v>
      </c>
      <c r="F160" s="53" t="s">
        <v>128</v>
      </c>
      <c r="G160" s="53" t="s">
        <v>129</v>
      </c>
      <c r="H160" s="53" t="s">
        <v>100</v>
      </c>
      <c r="I160" s="53" t="s">
        <v>130</v>
      </c>
      <c r="J160" s="53" t="s">
        <v>131</v>
      </c>
      <c r="K160" s="53" t="s">
        <v>132</v>
      </c>
      <c r="L160" s="53" t="s">
        <v>133</v>
      </c>
    </row>
    <row r="161" spans="1:12" ht="33.75" customHeight="1" x14ac:dyDescent="0.5">
      <c r="A161" s="55" t="s">
        <v>138</v>
      </c>
      <c r="B161" s="55">
        <v>1</v>
      </c>
      <c r="D161" s="55">
        <f>F161+G161+H161</f>
        <v>16</v>
      </c>
      <c r="E161" s="54">
        <v>0</v>
      </c>
      <c r="F161" s="55">
        <v>4</v>
      </c>
      <c r="G161" s="55">
        <v>6</v>
      </c>
      <c r="H161" s="54">
        <v>6</v>
      </c>
      <c r="I161" s="54">
        <v>6</v>
      </c>
      <c r="J161" s="54">
        <v>6</v>
      </c>
      <c r="K161" s="54">
        <v>6</v>
      </c>
      <c r="L161" s="54">
        <v>6</v>
      </c>
    </row>
    <row r="162" spans="1:12" ht="33.75" x14ac:dyDescent="0.5">
      <c r="A162" s="54" t="s">
        <v>134</v>
      </c>
      <c r="B162" s="55" t="e">
        <f>RANK(C162,C161:C165)</f>
        <v>#DIV/0!</v>
      </c>
      <c r="C162" s="55">
        <f>D162-E162</f>
        <v>10</v>
      </c>
      <c r="D162" s="55">
        <f>F162+G162+H162</f>
        <v>10</v>
      </c>
      <c r="E162" s="54"/>
      <c r="F162" s="55">
        <v>2</v>
      </c>
      <c r="G162" s="55">
        <v>3</v>
      </c>
      <c r="H162" s="54">
        <v>5</v>
      </c>
      <c r="I162" s="54">
        <v>1</v>
      </c>
      <c r="J162" s="54">
        <v>2</v>
      </c>
      <c r="K162" s="54">
        <v>3</v>
      </c>
      <c r="L162" s="54">
        <v>6</v>
      </c>
    </row>
    <row r="163" spans="1:12" ht="33.75" x14ac:dyDescent="0.5">
      <c r="A163" s="54" t="s">
        <v>135</v>
      </c>
      <c r="B163" s="55" t="e">
        <f>RANK(C163,C161:C165)</f>
        <v>#DIV/0!</v>
      </c>
      <c r="C163" s="55" t="e">
        <f>D163-E163</f>
        <v>#DIV/0!</v>
      </c>
      <c r="D163" s="55" t="e">
        <f>F163+G163+H163</f>
        <v>#DIV/0!</v>
      </c>
      <c r="E163" s="54"/>
      <c r="F163" s="55" t="e">
        <f>AVERAGE(I163,J163)</f>
        <v>#DIV/0!</v>
      </c>
      <c r="G163" s="55" t="e">
        <f>AVERAGE(K163,L163)</f>
        <v>#DIV/0!</v>
      </c>
      <c r="H163" s="54"/>
      <c r="I163" s="54"/>
      <c r="J163" s="54"/>
      <c r="K163" s="54"/>
      <c r="L163" s="54"/>
    </row>
    <row r="164" spans="1:12" ht="33.75" x14ac:dyDescent="0.5">
      <c r="A164" s="54" t="s">
        <v>136</v>
      </c>
      <c r="B164" s="55" t="e">
        <f>RANK(C164,C161:C165)</f>
        <v>#DIV/0!</v>
      </c>
      <c r="C164" s="55" t="e">
        <f>D164-E164</f>
        <v>#DIV/0!</v>
      </c>
      <c r="D164" s="55" t="e">
        <f>F164+G164+H164</f>
        <v>#DIV/0!</v>
      </c>
      <c r="E164" s="54"/>
      <c r="F164" s="55" t="e">
        <f>AVERAGE(I164,J164)</f>
        <v>#DIV/0!</v>
      </c>
      <c r="G164" s="55" t="e">
        <f>AVERAGE(K164,L164)</f>
        <v>#DIV/0!</v>
      </c>
      <c r="H164" s="54"/>
      <c r="I164" s="54"/>
      <c r="J164" s="54"/>
      <c r="K164" s="54"/>
      <c r="L164" s="54"/>
    </row>
    <row r="165" spans="1:12" ht="33.75" x14ac:dyDescent="0.5">
      <c r="A165" s="54" t="s">
        <v>137</v>
      </c>
      <c r="B165" s="55" t="e">
        <f>RANK(C165,C161:C165)</f>
        <v>#DIV/0!</v>
      </c>
      <c r="C165" s="55" t="e">
        <f>D165-E165</f>
        <v>#DIV/0!</v>
      </c>
      <c r="D165" s="55" t="e">
        <f>F165+G165+H165</f>
        <v>#DIV/0!</v>
      </c>
      <c r="E165" s="54"/>
      <c r="F165" s="55" t="e">
        <f>AVERAGE(I165,J165)</f>
        <v>#DIV/0!</v>
      </c>
      <c r="G165" s="55" t="e">
        <f>AVERAGE(K165,L165)</f>
        <v>#DIV/0!</v>
      </c>
      <c r="H165" s="54"/>
      <c r="I165" s="54"/>
      <c r="J165" s="54"/>
      <c r="K165" s="54"/>
      <c r="L165" s="54"/>
    </row>
  </sheetData>
  <mergeCells count="189">
    <mergeCell ref="A1:S3"/>
    <mergeCell ref="T1:T7"/>
    <mergeCell ref="D4:G4"/>
    <mergeCell ref="H4:J4"/>
    <mergeCell ref="K4:M4"/>
    <mergeCell ref="N4:O4"/>
    <mergeCell ref="P4:Q4"/>
    <mergeCell ref="S4:S5"/>
    <mergeCell ref="A5:B5"/>
    <mergeCell ref="D5:G5"/>
    <mergeCell ref="S6:S7"/>
    <mergeCell ref="A7:B7"/>
    <mergeCell ref="D7:G7"/>
    <mergeCell ref="H7:J7"/>
    <mergeCell ref="K7:M7"/>
    <mergeCell ref="N7:O7"/>
    <mergeCell ref="P7:Q7"/>
    <mergeCell ref="H5:J5"/>
    <mergeCell ref="K5:M5"/>
    <mergeCell ref="N5:O5"/>
    <mergeCell ref="P5:Q6"/>
    <mergeCell ref="R5:R6"/>
    <mergeCell ref="A6:B6"/>
    <mergeCell ref="D6:G6"/>
    <mergeCell ref="H6:J6"/>
    <mergeCell ref="K6:M6"/>
    <mergeCell ref="N6:O6"/>
    <mergeCell ref="A9:B9"/>
    <mergeCell ref="D9:G9"/>
    <mergeCell ref="H9:J9"/>
    <mergeCell ref="K9:M9"/>
    <mergeCell ref="N9:O9"/>
    <mergeCell ref="P9:Q9"/>
    <mergeCell ref="A8:B8"/>
    <mergeCell ref="D8:G8"/>
    <mergeCell ref="H8:J8"/>
    <mergeCell ref="K8:M8"/>
    <mergeCell ref="N8:O8"/>
    <mergeCell ref="P8:Q8"/>
    <mergeCell ref="D10:G10"/>
    <mergeCell ref="H10:J10"/>
    <mergeCell ref="K10:M10"/>
    <mergeCell ref="N10:O10"/>
    <mergeCell ref="P10:Q12"/>
    <mergeCell ref="R10:R12"/>
    <mergeCell ref="D11:G11"/>
    <mergeCell ref="H11:J11"/>
    <mergeCell ref="K11:M11"/>
    <mergeCell ref="N11:O11"/>
    <mergeCell ref="D14:G14"/>
    <mergeCell ref="H14:J14"/>
    <mergeCell ref="K14:M14"/>
    <mergeCell ref="N14:O14"/>
    <mergeCell ref="P14:Q14"/>
    <mergeCell ref="A15:Q17"/>
    <mergeCell ref="S11:S12"/>
    <mergeCell ref="D12:G12"/>
    <mergeCell ref="H12:J12"/>
    <mergeCell ref="K12:M12"/>
    <mergeCell ref="N12:O12"/>
    <mergeCell ref="D13:G13"/>
    <mergeCell ref="H13:J13"/>
    <mergeCell ref="K13:M13"/>
    <mergeCell ref="N13:O13"/>
    <mergeCell ref="P13:Q13"/>
    <mergeCell ref="P31:P36"/>
    <mergeCell ref="Q31:Q36"/>
    <mergeCell ref="A151:A156"/>
    <mergeCell ref="B151:B156"/>
    <mergeCell ref="C151:C156"/>
    <mergeCell ref="P151:P156"/>
    <mergeCell ref="Q151:Q156"/>
    <mergeCell ref="A55:A60"/>
    <mergeCell ref="B55:B60"/>
    <mergeCell ref="C55:C60"/>
    <mergeCell ref="P55:P60"/>
    <mergeCell ref="Q55:Q60"/>
    <mergeCell ref="A145:A150"/>
    <mergeCell ref="B145:B150"/>
    <mergeCell ref="A139:A144"/>
    <mergeCell ref="B139:B144"/>
    <mergeCell ref="C139:C144"/>
    <mergeCell ref="P139:P144"/>
    <mergeCell ref="P115:P120"/>
    <mergeCell ref="Q115:Q120"/>
    <mergeCell ref="A109:A114"/>
    <mergeCell ref="B109:B114"/>
    <mergeCell ref="C109:C114"/>
    <mergeCell ref="P109:P114"/>
    <mergeCell ref="R151:R155"/>
    <mergeCell ref="A49:A54"/>
    <mergeCell ref="B49:B54"/>
    <mergeCell ref="C49:C54"/>
    <mergeCell ref="P49:P54"/>
    <mergeCell ref="Q49:Q54"/>
    <mergeCell ref="R55:R59"/>
    <mergeCell ref="B43:B48"/>
    <mergeCell ref="C43:C48"/>
    <mergeCell ref="P43:P48"/>
    <mergeCell ref="Q43:Q48"/>
    <mergeCell ref="C145:C150"/>
    <mergeCell ref="P145:P150"/>
    <mergeCell ref="Q145:Q150"/>
    <mergeCell ref="R145:R149"/>
    <mergeCell ref="A79:A84"/>
    <mergeCell ref="B79:B84"/>
    <mergeCell ref="C79:C84"/>
    <mergeCell ref="P79:P84"/>
    <mergeCell ref="Q79:Q84"/>
    <mergeCell ref="R79:R83"/>
    <mergeCell ref="A115:A120"/>
    <mergeCell ref="B115:B120"/>
    <mergeCell ref="C115:C120"/>
    <mergeCell ref="Q109:Q114"/>
    <mergeCell ref="C73:C78"/>
    <mergeCell ref="P73:P78"/>
    <mergeCell ref="Q73:Q78"/>
    <mergeCell ref="A85:A90"/>
    <mergeCell ref="B85:B90"/>
    <mergeCell ref="C85:C90"/>
    <mergeCell ref="P85:P90"/>
    <mergeCell ref="Q85:Q90"/>
    <mergeCell ref="Q91:Q96"/>
    <mergeCell ref="C91:C96"/>
    <mergeCell ref="P91:P96"/>
    <mergeCell ref="A19:A24"/>
    <mergeCell ref="B19:B24"/>
    <mergeCell ref="C19:C24"/>
    <mergeCell ref="P19:P24"/>
    <mergeCell ref="Q19:Q24"/>
    <mergeCell ref="A67:A72"/>
    <mergeCell ref="B67:B72"/>
    <mergeCell ref="C67:C72"/>
    <mergeCell ref="P67:P72"/>
    <mergeCell ref="Q67:Q72"/>
    <mergeCell ref="A37:A42"/>
    <mergeCell ref="B37:B42"/>
    <mergeCell ref="C37:C42"/>
    <mergeCell ref="P37:P42"/>
    <mergeCell ref="Q37:Q42"/>
    <mergeCell ref="A43:A48"/>
    <mergeCell ref="A61:A66"/>
    <mergeCell ref="B61:B66"/>
    <mergeCell ref="C61:C66"/>
    <mergeCell ref="P61:P66"/>
    <mergeCell ref="Q61:Q66"/>
    <mergeCell ref="A31:A36"/>
    <mergeCell ref="B31:B36"/>
    <mergeCell ref="C31:C36"/>
    <mergeCell ref="Q139:Q144"/>
    <mergeCell ref="A121:A126"/>
    <mergeCell ref="B121:B126"/>
    <mergeCell ref="C121:C126"/>
    <mergeCell ref="P121:P126"/>
    <mergeCell ref="Q121:Q126"/>
    <mergeCell ref="A127:A132"/>
    <mergeCell ref="B127:B132"/>
    <mergeCell ref="C127:C132"/>
    <mergeCell ref="P127:P132"/>
    <mergeCell ref="Q127:Q132"/>
    <mergeCell ref="A133:A138"/>
    <mergeCell ref="B133:B138"/>
    <mergeCell ref="C133:C138"/>
    <mergeCell ref="P133:P138"/>
    <mergeCell ref="Q133:Q138"/>
    <mergeCell ref="R25:R29"/>
    <mergeCell ref="A103:A108"/>
    <mergeCell ref="B103:B108"/>
    <mergeCell ref="C103:C108"/>
    <mergeCell ref="P103:P108"/>
    <mergeCell ref="Q103:Q108"/>
    <mergeCell ref="A97:A102"/>
    <mergeCell ref="B97:B102"/>
    <mergeCell ref="C97:C102"/>
    <mergeCell ref="P97:P102"/>
    <mergeCell ref="Q97:Q102"/>
    <mergeCell ref="A25:A30"/>
    <mergeCell ref="B25:B30"/>
    <mergeCell ref="C25:C30"/>
    <mergeCell ref="P25:P30"/>
    <mergeCell ref="Q25:Q30"/>
    <mergeCell ref="R37:R41"/>
    <mergeCell ref="R31:R35"/>
    <mergeCell ref="R61:R65"/>
    <mergeCell ref="A73:A78"/>
    <mergeCell ref="B73:B78"/>
    <mergeCell ref="R67:R71"/>
    <mergeCell ref="A91:A96"/>
    <mergeCell ref="B91:B96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19"/>
  <sheetViews>
    <sheetView tabSelected="1" topLeftCell="A7" zoomScale="50" zoomScaleNormal="50" workbookViewId="0">
      <selection activeCell="B19" sqref="B19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176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169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36" x14ac:dyDescent="0.55000000000000004">
      <c r="A18" s="69">
        <v>25</v>
      </c>
      <c r="B18" s="70" t="s">
        <v>170</v>
      </c>
      <c r="C18" s="56">
        <f>RANK(D18,$D$18:$D$20)</f>
        <v>1</v>
      </c>
      <c r="D18" s="56">
        <f>E18-F18</f>
        <v>61.650000000000006</v>
      </c>
      <c r="E18" s="56">
        <f>G18+H18+I18</f>
        <v>64.650000000000006</v>
      </c>
      <c r="F18" s="57">
        <v>3</v>
      </c>
      <c r="G18" s="56">
        <f>(J18+K18)/2</f>
        <v>46.5</v>
      </c>
      <c r="H18" s="56">
        <f>(L18+M18)/2</f>
        <v>18.75</v>
      </c>
      <c r="I18" s="57">
        <v>-0.6</v>
      </c>
      <c r="J18" s="57">
        <v>48.5</v>
      </c>
      <c r="K18" s="57">
        <v>44.5</v>
      </c>
      <c r="L18" s="57">
        <v>18</v>
      </c>
      <c r="M18" s="57">
        <v>19.5</v>
      </c>
      <c r="N18"/>
    </row>
    <row r="19" spans="1:14" ht="36" x14ac:dyDescent="0.55000000000000004">
      <c r="A19" s="69">
        <v>26</v>
      </c>
      <c r="B19" s="70" t="s">
        <v>171</v>
      </c>
      <c r="C19" s="56">
        <f>RANK(D19,$D$18:$D$20)</f>
        <v>2</v>
      </c>
      <c r="D19" s="56">
        <f>E19-F19</f>
        <v>50.55</v>
      </c>
      <c r="E19" s="56">
        <f>G19+H19+I19</f>
        <v>53.55</v>
      </c>
      <c r="F19" s="57">
        <v>3</v>
      </c>
      <c r="G19" s="56">
        <f>(J19+K19)/2</f>
        <v>32.5</v>
      </c>
      <c r="H19" s="56">
        <f>(L19+M19)/2</f>
        <v>20.75</v>
      </c>
      <c r="I19" s="57">
        <v>0.3</v>
      </c>
      <c r="J19" s="57">
        <v>31.5</v>
      </c>
      <c r="K19" s="57">
        <v>33.5</v>
      </c>
      <c r="L19" s="57">
        <v>18</v>
      </c>
      <c r="M19" s="57">
        <v>23.5</v>
      </c>
      <c r="N19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21"/>
  <sheetViews>
    <sheetView topLeftCell="A6" zoomScale="50" zoomScaleNormal="50" workbookViewId="0">
      <selection activeCell="B21" sqref="B21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176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172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36" x14ac:dyDescent="0.55000000000000004">
      <c r="A18" s="69">
        <v>29</v>
      </c>
      <c r="B18" s="70" t="s">
        <v>173</v>
      </c>
      <c r="C18" s="56">
        <f>RANK(D18,$D$18:$D$21)</f>
        <v>1</v>
      </c>
      <c r="D18" s="56">
        <f>E18-F18</f>
        <v>84.3</v>
      </c>
      <c r="E18" s="56">
        <f>G18+H18+I18</f>
        <v>90.3</v>
      </c>
      <c r="F18" s="57">
        <v>6</v>
      </c>
      <c r="G18" s="56">
        <f>(J18+K18)/2</f>
        <v>59.5</v>
      </c>
      <c r="H18" s="56">
        <f>(L18+M18)/2</f>
        <v>29.5</v>
      </c>
      <c r="I18" s="57">
        <v>1.3</v>
      </c>
      <c r="J18" s="57">
        <v>70</v>
      </c>
      <c r="K18" s="57">
        <v>49</v>
      </c>
      <c r="L18" s="57">
        <v>32</v>
      </c>
      <c r="M18" s="57">
        <v>27</v>
      </c>
      <c r="N18"/>
    </row>
    <row r="19" spans="1:14" ht="36" x14ac:dyDescent="0.55000000000000004">
      <c r="A19" s="69">
        <v>30</v>
      </c>
      <c r="B19" s="70" t="s">
        <v>174</v>
      </c>
      <c r="C19" s="56">
        <f>RANK(D19,$D$18:$D$21)</f>
        <v>3</v>
      </c>
      <c r="D19" s="56">
        <f>E19-F19</f>
        <v>66.95</v>
      </c>
      <c r="E19" s="56">
        <f>G19+H19+I19</f>
        <v>69.95</v>
      </c>
      <c r="F19" s="57">
        <v>3</v>
      </c>
      <c r="G19" s="56">
        <f>(J19+K19)/2</f>
        <v>52</v>
      </c>
      <c r="H19" s="56">
        <f>(L19+M19)/2</f>
        <v>17.75</v>
      </c>
      <c r="I19" s="57">
        <v>0.2</v>
      </c>
      <c r="J19" s="57">
        <v>54.5</v>
      </c>
      <c r="K19" s="57">
        <v>49.5</v>
      </c>
      <c r="L19" s="57">
        <v>15</v>
      </c>
      <c r="M19" s="57">
        <v>20.5</v>
      </c>
      <c r="N19"/>
    </row>
    <row r="20" spans="1:14" ht="36" x14ac:dyDescent="0.55000000000000004">
      <c r="A20" s="69">
        <v>32</v>
      </c>
      <c r="B20" s="72" t="s">
        <v>175</v>
      </c>
      <c r="C20" s="56">
        <f>RANK(D20,$D$18:$D$21)</f>
        <v>2</v>
      </c>
      <c r="D20" s="56">
        <f>E20-F20</f>
        <v>75.2</v>
      </c>
      <c r="E20" s="56">
        <f>G20+H20+I20</f>
        <v>75.2</v>
      </c>
      <c r="F20" s="57">
        <v>0</v>
      </c>
      <c r="G20" s="56">
        <f>(J20+K20)/2</f>
        <v>51</v>
      </c>
      <c r="H20" s="56">
        <f>(L20+M20)/2</f>
        <v>22.5</v>
      </c>
      <c r="I20" s="57">
        <v>1.7</v>
      </c>
      <c r="J20" s="57">
        <v>49.5</v>
      </c>
      <c r="K20" s="57">
        <v>52.5</v>
      </c>
      <c r="L20" s="57">
        <v>22</v>
      </c>
      <c r="M20" s="57">
        <v>23</v>
      </c>
    </row>
    <row r="21" spans="1:14" ht="36" x14ac:dyDescent="0.55000000000000004">
      <c r="A21" s="69">
        <v>33</v>
      </c>
      <c r="B21" s="72" t="s">
        <v>122</v>
      </c>
      <c r="C21" s="56">
        <f>RANK(D21,$D$18:$D$21)</f>
        <v>4</v>
      </c>
      <c r="D21" s="56">
        <f>E21-F21</f>
        <v>54.7</v>
      </c>
      <c r="E21" s="56">
        <f>G21+H21+I21</f>
        <v>57.7</v>
      </c>
      <c r="F21" s="57">
        <v>3</v>
      </c>
      <c r="G21" s="56">
        <f>(J21+K21)/2</f>
        <v>39.25</v>
      </c>
      <c r="H21" s="56">
        <f>(L21+M21)/2</f>
        <v>18.25</v>
      </c>
      <c r="I21" s="57">
        <v>0.2</v>
      </c>
      <c r="J21" s="57">
        <v>41</v>
      </c>
      <c r="K21" s="57">
        <v>37.5</v>
      </c>
      <c r="L21" s="57">
        <v>20</v>
      </c>
      <c r="M21" s="57">
        <v>16.5</v>
      </c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8"/>
  <sheetViews>
    <sheetView topLeftCell="A4" zoomScale="50" zoomScaleNormal="50" workbookViewId="0">
      <selection activeCell="B18" sqref="B18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176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143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36" x14ac:dyDescent="0.55000000000000004">
      <c r="A18" s="64">
        <v>34</v>
      </c>
      <c r="B18" s="70" t="s">
        <v>145</v>
      </c>
      <c r="C18" s="56">
        <f>RANK(D18,$D$18:$D$22)</f>
        <v>1</v>
      </c>
      <c r="D18" s="56">
        <f>E18-F18</f>
        <v>75.05</v>
      </c>
      <c r="E18" s="56">
        <f>G18+H18+I18</f>
        <v>78.05</v>
      </c>
      <c r="F18" s="57">
        <v>3</v>
      </c>
      <c r="G18" s="56">
        <f>(J18+K18)/2</f>
        <v>54.5</v>
      </c>
      <c r="H18" s="56">
        <f>(L18+M18)/2</f>
        <v>22.75</v>
      </c>
      <c r="I18" s="57">
        <v>0.8</v>
      </c>
      <c r="J18" s="57">
        <v>55.5</v>
      </c>
      <c r="K18" s="57">
        <v>53.5</v>
      </c>
      <c r="L18" s="57">
        <v>21.5</v>
      </c>
      <c r="M18" s="57">
        <v>24</v>
      </c>
      <c r="N18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18"/>
  <sheetViews>
    <sheetView topLeftCell="A6" zoomScale="50" zoomScaleNormal="50" workbookViewId="0">
      <selection activeCell="C27" sqref="C27:C31"/>
    </sheetView>
  </sheetViews>
  <sheetFormatPr defaultRowHeight="15" x14ac:dyDescent="0.25"/>
  <cols>
    <col min="1" max="1" width="8.28515625" customWidth="1"/>
    <col min="2" max="2" width="5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18.28515625" customWidth="1"/>
    <col min="11" max="11" width="15.42578125" customWidth="1"/>
    <col min="12" max="12" width="25" customWidth="1"/>
    <col min="13" max="13" width="28.7109375" customWidth="1"/>
    <col min="14" max="14" width="8.5703125" hidden="1" customWidth="1"/>
    <col min="15" max="15" width="29.140625" bestFit="1" customWidth="1"/>
  </cols>
  <sheetData>
    <row r="1" spans="1:15" ht="15" customHeight="1" x14ac:dyDescent="0.25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  <c r="O1" s="90"/>
    </row>
    <row r="2" spans="1:15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90"/>
    </row>
    <row r="3" spans="1:15" ht="84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  <c r="O3" s="90"/>
    </row>
    <row r="4" spans="1:15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92"/>
      <c r="O4" s="90"/>
    </row>
    <row r="5" spans="1:15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3"/>
      <c r="O5" s="90"/>
    </row>
    <row r="6" spans="1:15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6"/>
      <c r="O6" s="90"/>
    </row>
    <row r="7" spans="1:15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96"/>
      <c r="O7" s="90"/>
    </row>
    <row r="8" spans="1:15" ht="59.25" customHeight="1" x14ac:dyDescent="0.25">
      <c r="A8" s="80" t="s">
        <v>32</v>
      </c>
      <c r="B8" s="80"/>
      <c r="C8" s="46" t="s">
        <v>179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19"/>
      <c r="O8" s="3"/>
    </row>
    <row r="9" spans="1:15" ht="95.25" customHeight="1" x14ac:dyDescent="0.25">
      <c r="A9" s="80" t="s">
        <v>115</v>
      </c>
      <c r="B9" s="80"/>
      <c r="C9" s="46" t="s">
        <v>118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19"/>
      <c r="O9" s="5"/>
    </row>
    <row r="10" spans="1:15" ht="53.25" customHeight="1" x14ac:dyDescent="0.25">
      <c r="A10" s="51"/>
      <c r="B10" s="51"/>
      <c r="C10" s="52" t="s">
        <v>117</v>
      </c>
      <c r="D10" s="76"/>
      <c r="E10" s="76"/>
      <c r="F10" s="76"/>
      <c r="G10" s="76"/>
      <c r="H10" s="79"/>
      <c r="I10" s="79"/>
      <c r="J10" s="79"/>
      <c r="K10" s="79"/>
      <c r="L10" s="79"/>
      <c r="M10" s="38"/>
      <c r="N10" s="2"/>
      <c r="O10" s="5"/>
    </row>
    <row r="11" spans="1:15" ht="20.25" x14ac:dyDescent="0.3">
      <c r="D11" s="77"/>
      <c r="E11" s="77"/>
      <c r="F11" s="77"/>
      <c r="G11" s="77"/>
      <c r="H11" s="78"/>
      <c r="I11" s="78"/>
      <c r="J11" s="78"/>
      <c r="K11" s="78"/>
      <c r="L11" s="78"/>
      <c r="M11" s="37"/>
    </row>
    <row r="12" spans="1:15" ht="15" customHeight="1" x14ac:dyDescent="0.25">
      <c r="A12" s="97" t="s">
        <v>13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16"/>
      <c r="O12" s="16"/>
    </row>
    <row r="13" spans="1:15" ht="4.5" customHeight="1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6"/>
      <c r="O13" s="16"/>
    </row>
    <row r="14" spans="1:15" ht="15.75" customHeight="1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7"/>
      <c r="O14" s="17"/>
    </row>
    <row r="15" spans="1:15" ht="33.75" x14ac:dyDescent="0.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65"/>
      <c r="L15" s="48"/>
      <c r="M15" s="48"/>
      <c r="N15" s="48"/>
      <c r="O15" s="48"/>
    </row>
    <row r="17" spans="1:13" ht="36" x14ac:dyDescent="0.55000000000000004">
      <c r="A17" s="63" t="s">
        <v>14</v>
      </c>
      <c r="B17" s="58" t="s">
        <v>127</v>
      </c>
      <c r="C17" s="58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</row>
    <row r="18" spans="1:13" ht="85.5" customHeight="1" x14ac:dyDescent="0.55000000000000004">
      <c r="A18" s="67">
        <v>2</v>
      </c>
      <c r="B18" s="66" t="s">
        <v>120</v>
      </c>
      <c r="C18" s="56">
        <f>RANK(D18,$D$18:$D$22)</f>
        <v>1</v>
      </c>
      <c r="D18" s="56">
        <v>86.8</v>
      </c>
      <c r="E18" s="56">
        <f>G18+H18+I18</f>
        <v>86.75</v>
      </c>
      <c r="F18" s="57">
        <v>0</v>
      </c>
      <c r="G18" s="56">
        <f>(J18+K18)/2</f>
        <v>50.75</v>
      </c>
      <c r="H18" s="56">
        <f>(L18+M18)/2</f>
        <v>32.5</v>
      </c>
      <c r="I18" s="57">
        <v>3.5</v>
      </c>
      <c r="J18" s="57">
        <v>52.5</v>
      </c>
      <c r="K18" s="57">
        <v>49</v>
      </c>
      <c r="L18" s="57">
        <v>35</v>
      </c>
      <c r="M18" s="57">
        <v>30</v>
      </c>
    </row>
  </sheetData>
  <mergeCells count="28">
    <mergeCell ref="A12:M14"/>
    <mergeCell ref="A8:B8"/>
    <mergeCell ref="D8:G8"/>
    <mergeCell ref="A9:B9"/>
    <mergeCell ref="D9:G9"/>
    <mergeCell ref="D10:G10"/>
    <mergeCell ref="H10:J10"/>
    <mergeCell ref="K10:L10"/>
    <mergeCell ref="D11:G11"/>
    <mergeCell ref="H11:J11"/>
    <mergeCell ref="K11:L11"/>
    <mergeCell ref="H8:L8"/>
    <mergeCell ref="H9:L9"/>
    <mergeCell ref="A6:B6"/>
    <mergeCell ref="D6:G6"/>
    <mergeCell ref="O1:O7"/>
    <mergeCell ref="D4:G4"/>
    <mergeCell ref="N4:N5"/>
    <mergeCell ref="D5:G5"/>
    <mergeCell ref="N6:N7"/>
    <mergeCell ref="D7:G7"/>
    <mergeCell ref="M5:M6"/>
    <mergeCell ref="A1:N3"/>
    <mergeCell ref="A5:B5"/>
    <mergeCell ref="A7:B7"/>
    <mergeCell ref="H4:L4"/>
    <mergeCell ref="H5:L5"/>
    <mergeCell ref="H7:L7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8"/>
  <sheetViews>
    <sheetView topLeftCell="A7" zoomScale="50" zoomScaleNormal="50" workbookViewId="0">
      <selection activeCell="B18" sqref="B18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176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177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36" x14ac:dyDescent="0.55000000000000004">
      <c r="A18" s="64">
        <v>35</v>
      </c>
      <c r="B18" s="70" t="s">
        <v>152</v>
      </c>
      <c r="C18" s="56">
        <f>RANK(D18,$D$18:$D$22)</f>
        <v>1</v>
      </c>
      <c r="D18" s="56">
        <f>E18-F18</f>
        <v>91.05</v>
      </c>
      <c r="E18" s="56">
        <f>G18+H18+I18</f>
        <v>91.05</v>
      </c>
      <c r="F18" s="57">
        <v>0</v>
      </c>
      <c r="G18" s="56">
        <f>(J18+K18)/2</f>
        <v>62.5</v>
      </c>
      <c r="H18" s="56">
        <f>(L18+M18)/2</f>
        <v>27.75</v>
      </c>
      <c r="I18" s="57">
        <v>0.8</v>
      </c>
      <c r="J18" s="57">
        <v>66.5</v>
      </c>
      <c r="K18" s="57">
        <v>58.5</v>
      </c>
      <c r="L18" s="57">
        <v>27.5</v>
      </c>
      <c r="M18" s="57">
        <v>28</v>
      </c>
      <c r="N18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20"/>
  <sheetViews>
    <sheetView topLeftCell="A4" zoomScale="50" zoomScaleNormal="50" workbookViewId="0">
      <selection activeCell="B10" sqref="B10"/>
    </sheetView>
  </sheetViews>
  <sheetFormatPr defaultRowHeight="15" x14ac:dyDescent="0.2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8.5703125" hidden="1" customWidth="1"/>
    <col min="15" max="15" width="29.140625" bestFit="1" customWidth="1"/>
  </cols>
  <sheetData>
    <row r="1" spans="1:15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  <c r="O1" s="90"/>
    </row>
    <row r="2" spans="1:15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  <c r="O2" s="90"/>
    </row>
    <row r="3" spans="1:15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  <c r="O3" s="90"/>
    </row>
    <row r="4" spans="1:15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92"/>
      <c r="O4" s="90"/>
    </row>
    <row r="5" spans="1:15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3"/>
      <c r="O5" s="90"/>
    </row>
    <row r="6" spans="1:15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6"/>
      <c r="O6" s="90"/>
    </row>
    <row r="7" spans="1:15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96"/>
      <c r="O7" s="90"/>
    </row>
    <row r="8" spans="1:15" ht="59.25" customHeight="1" x14ac:dyDescent="0.25">
      <c r="A8" s="80" t="s">
        <v>32</v>
      </c>
      <c r="B8" s="80"/>
      <c r="C8" s="46" t="s">
        <v>179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19"/>
      <c r="O8" s="3"/>
    </row>
    <row r="9" spans="1:15" ht="95.25" customHeight="1" x14ac:dyDescent="0.25">
      <c r="A9" s="80" t="s">
        <v>115</v>
      </c>
      <c r="B9" s="80"/>
      <c r="C9" s="46" t="s">
        <v>124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19"/>
      <c r="O9" s="3"/>
    </row>
    <row r="10" spans="1:15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38"/>
      <c r="N10" s="2"/>
      <c r="O10" s="3"/>
    </row>
    <row r="11" spans="1:15" ht="20.25" x14ac:dyDescent="0.3">
      <c r="D11" s="77"/>
      <c r="E11" s="77"/>
      <c r="F11" s="77"/>
      <c r="G11" s="77"/>
      <c r="H11" s="78"/>
      <c r="I11" s="78"/>
      <c r="J11" s="78"/>
      <c r="K11" s="78"/>
      <c r="L11" s="78"/>
      <c r="M11" s="39"/>
    </row>
    <row r="12" spans="1:15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16"/>
      <c r="O12" s="16"/>
    </row>
    <row r="13" spans="1:15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16"/>
      <c r="O13" s="16"/>
    </row>
    <row r="14" spans="1:15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17"/>
      <c r="O14" s="17"/>
    </row>
    <row r="17" spans="1:13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</row>
    <row r="18" spans="1:13" ht="45.75" x14ac:dyDescent="0.55000000000000004">
      <c r="A18" s="69">
        <v>3</v>
      </c>
      <c r="B18" s="68" t="s">
        <v>121</v>
      </c>
      <c r="C18" s="56">
        <f>RANK(D18,$D$18:$D$22)</f>
        <v>3</v>
      </c>
      <c r="D18" s="56">
        <f>E18-F18</f>
        <v>45.75</v>
      </c>
      <c r="E18" s="56">
        <f>G18+H18+I18</f>
        <v>48.75</v>
      </c>
      <c r="F18" s="57">
        <v>3</v>
      </c>
      <c r="G18" s="56">
        <f>(J18+K18)/2</f>
        <v>23.5</v>
      </c>
      <c r="H18" s="56">
        <f>(L18+M18)/2</f>
        <v>25.25</v>
      </c>
      <c r="I18" s="57">
        <v>0</v>
      </c>
      <c r="J18" s="57">
        <v>20.5</v>
      </c>
      <c r="K18" s="57">
        <v>26.5</v>
      </c>
      <c r="L18" s="57">
        <v>22</v>
      </c>
      <c r="M18" s="57">
        <v>28.5</v>
      </c>
    </row>
    <row r="19" spans="1:13" ht="45.75" x14ac:dyDescent="0.55000000000000004">
      <c r="A19" s="69">
        <v>4</v>
      </c>
      <c r="B19" s="68" t="s">
        <v>122</v>
      </c>
      <c r="C19" s="56">
        <f>RANK(D19,$D$18:$D$22)</f>
        <v>1</v>
      </c>
      <c r="D19" s="56">
        <f>E19-F19</f>
        <v>53.85</v>
      </c>
      <c r="E19" s="56">
        <f>G19+H19+I19</f>
        <v>53.85</v>
      </c>
      <c r="F19" s="57">
        <v>0</v>
      </c>
      <c r="G19" s="56">
        <f>(J19+K19)/2</f>
        <v>30.25</v>
      </c>
      <c r="H19" s="56">
        <f>(L19+M19)/2</f>
        <v>21</v>
      </c>
      <c r="I19" s="57">
        <v>2.6</v>
      </c>
      <c r="J19" s="57">
        <v>25</v>
      </c>
      <c r="K19" s="57">
        <v>35.5</v>
      </c>
      <c r="L19" s="57">
        <v>23.5</v>
      </c>
      <c r="M19" s="57">
        <v>18.5</v>
      </c>
    </row>
    <row r="20" spans="1:13" ht="45.75" x14ac:dyDescent="0.55000000000000004">
      <c r="A20" s="69">
        <v>5</v>
      </c>
      <c r="B20" s="68" t="s">
        <v>123</v>
      </c>
      <c r="C20" s="56">
        <f>RANK(D20,$D$18:$D$22)</f>
        <v>2</v>
      </c>
      <c r="D20" s="56">
        <f>E20-F20</f>
        <v>46.55</v>
      </c>
      <c r="E20" s="56">
        <f>G20+H20+I20</f>
        <v>46.55</v>
      </c>
      <c r="F20" s="57">
        <v>0</v>
      </c>
      <c r="G20" s="56">
        <f>(J20+K20)/2</f>
        <v>24.75</v>
      </c>
      <c r="H20" s="56">
        <f>(L20+M20)/2</f>
        <v>19</v>
      </c>
      <c r="I20" s="57">
        <v>2.8</v>
      </c>
      <c r="J20" s="57">
        <v>21.5</v>
      </c>
      <c r="K20" s="57">
        <v>28</v>
      </c>
      <c r="L20" s="57">
        <v>21</v>
      </c>
      <c r="M20" s="57">
        <v>17</v>
      </c>
    </row>
  </sheetData>
  <mergeCells count="28">
    <mergeCell ref="A12:M14"/>
    <mergeCell ref="D10:G10"/>
    <mergeCell ref="H10:J10"/>
    <mergeCell ref="K10:L10"/>
    <mergeCell ref="D11:G11"/>
    <mergeCell ref="H11:J11"/>
    <mergeCell ref="K11:L11"/>
    <mergeCell ref="A8:B8"/>
    <mergeCell ref="D8:G8"/>
    <mergeCell ref="H8:L8"/>
    <mergeCell ref="A9:B9"/>
    <mergeCell ref="D9:G9"/>
    <mergeCell ref="H9:L9"/>
    <mergeCell ref="A1:N3"/>
    <mergeCell ref="O1:O7"/>
    <mergeCell ref="D4:G4"/>
    <mergeCell ref="H4:L4"/>
    <mergeCell ref="N4:N5"/>
    <mergeCell ref="A5:B5"/>
    <mergeCell ref="D5:G5"/>
    <mergeCell ref="H5:L5"/>
    <mergeCell ref="M5:M6"/>
    <mergeCell ref="A6:B6"/>
    <mergeCell ref="D6:G6"/>
    <mergeCell ref="N6:N7"/>
    <mergeCell ref="A7:B7"/>
    <mergeCell ref="D7:G7"/>
    <mergeCell ref="H7:L7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20"/>
  <sheetViews>
    <sheetView topLeftCell="A13" zoomScale="50" zoomScaleNormal="50" workbookViewId="0">
      <selection activeCell="H26" sqref="H26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179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124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117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45.75" x14ac:dyDescent="0.55000000000000004">
      <c r="A18" s="64">
        <v>6</v>
      </c>
      <c r="B18" s="68" t="s">
        <v>140</v>
      </c>
      <c r="C18" s="56">
        <f>RANK(D18,$D$18:$D$22)</f>
        <v>2</v>
      </c>
      <c r="D18" s="56">
        <f>E18-F18</f>
        <v>108.7</v>
      </c>
      <c r="E18" s="56">
        <f>G18+H18+I18</f>
        <v>108.7</v>
      </c>
      <c r="F18" s="57">
        <v>0</v>
      </c>
      <c r="G18" s="56">
        <f>(J18+K18)/2</f>
        <v>59</v>
      </c>
      <c r="H18" s="56">
        <f>(L18+M18)/2</f>
        <v>46.5</v>
      </c>
      <c r="I18" s="57">
        <v>3.2</v>
      </c>
      <c r="J18" s="57">
        <v>59</v>
      </c>
      <c r="K18" s="57">
        <v>59</v>
      </c>
      <c r="L18" s="57">
        <v>45</v>
      </c>
      <c r="M18" s="57">
        <v>48</v>
      </c>
      <c r="N18"/>
    </row>
    <row r="19" spans="1:14" ht="45.75" x14ac:dyDescent="0.55000000000000004">
      <c r="A19" s="64">
        <v>7</v>
      </c>
      <c r="B19" s="68" t="s">
        <v>141</v>
      </c>
      <c r="C19" s="56">
        <f>RANK(D19,$D$18:$D$22)</f>
        <v>1</v>
      </c>
      <c r="D19" s="56">
        <f>E19-F19</f>
        <v>112.15</v>
      </c>
      <c r="E19" s="56">
        <f>G19+H19+I19</f>
        <v>112.15</v>
      </c>
      <c r="F19" s="57">
        <v>0</v>
      </c>
      <c r="G19" s="56">
        <f>(J19+K19)/2</f>
        <v>61.5</v>
      </c>
      <c r="H19" s="56">
        <f>(L19+M19)/2</f>
        <v>41.75</v>
      </c>
      <c r="I19" s="57">
        <v>8.9</v>
      </c>
      <c r="J19" s="57">
        <v>62.5</v>
      </c>
      <c r="K19" s="57">
        <v>60.5</v>
      </c>
      <c r="L19" s="57">
        <v>38</v>
      </c>
      <c r="M19" s="57">
        <v>45.5</v>
      </c>
      <c r="N19"/>
    </row>
    <row r="20" spans="1:14" ht="45.75" x14ac:dyDescent="0.55000000000000004">
      <c r="A20" s="64">
        <v>8</v>
      </c>
      <c r="B20" s="68" t="s">
        <v>142</v>
      </c>
      <c r="C20" s="56">
        <f>RANK(D20,$D$18:$D$22)</f>
        <v>3</v>
      </c>
      <c r="D20" s="56">
        <f>E20-F20</f>
        <v>91.45</v>
      </c>
      <c r="E20" s="56">
        <f>G20+H20+I20</f>
        <v>91.45</v>
      </c>
      <c r="F20" s="57">
        <v>0</v>
      </c>
      <c r="G20" s="56">
        <f>(J20+K20)/2</f>
        <v>51.5</v>
      </c>
      <c r="H20" s="56">
        <f>(L20+M20)/2</f>
        <v>38.25</v>
      </c>
      <c r="I20" s="57">
        <v>1.7</v>
      </c>
      <c r="J20" s="57">
        <v>53.5</v>
      </c>
      <c r="K20" s="57">
        <v>49.5</v>
      </c>
      <c r="L20" s="57">
        <v>35.5</v>
      </c>
      <c r="M20" s="57">
        <v>41</v>
      </c>
      <c r="N20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P19"/>
  <sheetViews>
    <sheetView topLeftCell="A7" zoomScale="50" zoomScaleNormal="50" workbookViewId="0">
      <selection activeCell="B19" sqref="B19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179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143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36" x14ac:dyDescent="0.55000000000000004">
      <c r="A18" s="64">
        <v>9</v>
      </c>
      <c r="B18" s="70" t="s">
        <v>144</v>
      </c>
      <c r="C18" s="56">
        <f>RANK(D18,$D$18:$D$22)</f>
        <v>2</v>
      </c>
      <c r="D18" s="56">
        <f>E18-F18</f>
        <v>58.25</v>
      </c>
      <c r="E18" s="56">
        <f>G18+H18+I18</f>
        <v>58.25</v>
      </c>
      <c r="F18" s="57">
        <v>0</v>
      </c>
      <c r="G18" s="56">
        <f>(J18+K18)/2</f>
        <v>36.75</v>
      </c>
      <c r="H18" s="56">
        <f>(L18+M18)/2</f>
        <v>21</v>
      </c>
      <c r="I18" s="57">
        <v>0.5</v>
      </c>
      <c r="J18" s="57">
        <v>38</v>
      </c>
      <c r="K18" s="57">
        <v>35.5</v>
      </c>
      <c r="L18" s="57">
        <v>24.5</v>
      </c>
      <c r="M18" s="57">
        <v>17.5</v>
      </c>
      <c r="N18"/>
    </row>
    <row r="19" spans="1:14" ht="36" x14ac:dyDescent="0.55000000000000004">
      <c r="A19" s="64">
        <v>10</v>
      </c>
      <c r="B19" s="70" t="s">
        <v>145</v>
      </c>
      <c r="C19" s="56">
        <f>RANK(D19,$D$18:$D$22)</f>
        <v>1</v>
      </c>
      <c r="D19" s="56">
        <f>E19-F19</f>
        <v>68.2</v>
      </c>
      <c r="E19" s="56">
        <f>G19+H19+I19</f>
        <v>72.2</v>
      </c>
      <c r="F19" s="57">
        <v>4</v>
      </c>
      <c r="G19" s="56">
        <f>(J19+K19)/2</f>
        <v>44.5</v>
      </c>
      <c r="H19" s="56">
        <f>(L19+M19)/2</f>
        <v>27</v>
      </c>
      <c r="I19" s="57">
        <v>0.7</v>
      </c>
      <c r="J19" s="57">
        <v>43.5</v>
      </c>
      <c r="K19" s="57">
        <v>45.5</v>
      </c>
      <c r="L19" s="57">
        <v>27.5</v>
      </c>
      <c r="M19" s="57">
        <v>26.5</v>
      </c>
      <c r="N19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8"/>
  <sheetViews>
    <sheetView topLeftCell="A7" zoomScale="50" zoomScaleNormal="50" workbookViewId="0">
      <selection activeCell="N25" sqref="N25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179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146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61.5" customHeight="1" x14ac:dyDescent="0.55000000000000004">
      <c r="A18" s="71">
        <v>11</v>
      </c>
      <c r="B18" s="70" t="s">
        <v>147</v>
      </c>
      <c r="C18" s="56">
        <f>RANK(D18,$D$18:$D$22)</f>
        <v>1</v>
      </c>
      <c r="D18" s="56">
        <f>E18-F18</f>
        <v>77.2</v>
      </c>
      <c r="E18" s="56">
        <f>G18+H18+I18</f>
        <v>77.2</v>
      </c>
      <c r="F18" s="57">
        <v>0</v>
      </c>
      <c r="G18" s="56">
        <f>(J18+K18)/2</f>
        <v>51.25</v>
      </c>
      <c r="H18" s="56">
        <f>(L18+M18)/2</f>
        <v>23.25</v>
      </c>
      <c r="I18" s="57">
        <v>2.7</v>
      </c>
      <c r="J18" s="57">
        <v>53</v>
      </c>
      <c r="K18" s="57">
        <v>49.5</v>
      </c>
      <c r="L18" s="57">
        <v>20.5</v>
      </c>
      <c r="M18" s="57">
        <v>26</v>
      </c>
      <c r="N18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8"/>
  <sheetViews>
    <sheetView topLeftCell="A7" zoomScale="50" zoomScaleNormal="50" workbookViewId="0">
      <selection activeCell="I22" sqref="I22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63" customHeight="1" x14ac:dyDescent="0.25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45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179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148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70.5" x14ac:dyDescent="0.55000000000000004">
      <c r="A18" s="71">
        <v>12</v>
      </c>
      <c r="B18" s="70" t="s">
        <v>149</v>
      </c>
      <c r="C18" s="56">
        <f>RANK(D18,$D$18:$D$22)</f>
        <v>1</v>
      </c>
      <c r="D18" s="56">
        <f>E18-F18</f>
        <v>79</v>
      </c>
      <c r="E18" s="56">
        <f>G18+H18+I18</f>
        <v>79</v>
      </c>
      <c r="F18" s="57">
        <v>0</v>
      </c>
      <c r="G18" s="56">
        <f>(J18+K18)/2</f>
        <v>45.5</v>
      </c>
      <c r="H18" s="56">
        <f>(L18+M18)/2</f>
        <v>26.5</v>
      </c>
      <c r="I18" s="57">
        <v>7</v>
      </c>
      <c r="J18" s="57">
        <v>49.5</v>
      </c>
      <c r="K18" s="57">
        <v>41.5</v>
      </c>
      <c r="L18" s="57">
        <v>29</v>
      </c>
      <c r="M18" s="57">
        <v>24</v>
      </c>
      <c r="N18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P19"/>
  <sheetViews>
    <sheetView topLeftCell="A7" zoomScale="50" zoomScaleNormal="50" workbookViewId="0">
      <selection activeCell="B19" sqref="B19"/>
    </sheetView>
  </sheetViews>
  <sheetFormatPr defaultRowHeight="23.25" x14ac:dyDescent="0.35"/>
  <cols>
    <col min="1" max="1" width="12.5703125" customWidth="1"/>
    <col min="2" max="2" width="6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3.42578125" customWidth="1"/>
    <col min="10" max="10" width="23.42578125" customWidth="1"/>
    <col min="11" max="11" width="15.42578125" customWidth="1"/>
    <col min="12" max="12" width="25" customWidth="1"/>
    <col min="13" max="13" width="28.7109375" customWidth="1"/>
    <col min="14" max="14" width="48" style="26" customWidth="1"/>
    <col min="15" max="15" width="8.5703125" hidden="1" customWidth="1"/>
    <col min="16" max="16" width="29.140625" bestFit="1" customWidth="1"/>
  </cols>
  <sheetData>
    <row r="1" spans="1:16" ht="164.25" customHeight="1" thickBot="1" x14ac:dyDescent="0.3">
      <c r="A1" s="81" t="s">
        <v>139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3"/>
      <c r="P1" s="90"/>
    </row>
    <row r="2" spans="1:16" ht="15" hidden="1" customHeight="1" thickBot="1" x14ac:dyDescent="0.3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90"/>
    </row>
    <row r="3" spans="1:16" ht="15.75" hidden="1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9"/>
      <c r="P3" s="90"/>
    </row>
    <row r="4" spans="1:16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25"/>
      <c r="O4" s="92"/>
      <c r="P4" s="90"/>
    </row>
    <row r="5" spans="1:16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5"/>
      <c r="O5" s="93"/>
      <c r="P5" s="90"/>
    </row>
    <row r="6" spans="1:16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5"/>
      <c r="O6" s="96"/>
      <c r="P6" s="90"/>
    </row>
    <row r="7" spans="1:16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60"/>
      <c r="O7" s="96"/>
      <c r="P7" s="90"/>
    </row>
    <row r="8" spans="1:16" ht="59.25" customHeight="1" x14ac:dyDescent="0.25">
      <c r="A8" s="80" t="s">
        <v>32</v>
      </c>
      <c r="B8" s="80"/>
      <c r="C8" s="46" t="s">
        <v>179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59"/>
      <c r="O8" s="19"/>
      <c r="P8" s="3"/>
    </row>
    <row r="9" spans="1:16" ht="95.25" customHeight="1" x14ac:dyDescent="0.25">
      <c r="A9" s="80" t="s">
        <v>115</v>
      </c>
      <c r="B9" s="80"/>
      <c r="C9" s="46" t="s">
        <v>150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59"/>
      <c r="O9" s="19"/>
      <c r="P9" s="3"/>
    </row>
    <row r="10" spans="1:16" ht="53.25" customHeight="1" x14ac:dyDescent="0.25">
      <c r="A10" s="51"/>
      <c r="B10" s="51"/>
      <c r="C10" s="52" t="s">
        <v>117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40"/>
      <c r="O10" s="2"/>
      <c r="P10" s="3"/>
    </row>
    <row r="11" spans="1:16" x14ac:dyDescent="0.35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6" ht="15" customHeight="1" x14ac:dyDescent="0.25">
      <c r="A12" s="75" t="s">
        <v>13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27"/>
      <c r="O12" s="16"/>
      <c r="P12" s="16"/>
    </row>
    <row r="13" spans="1:16" ht="4.5" customHeight="1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27"/>
      <c r="O13" s="16"/>
      <c r="P13" s="16"/>
    </row>
    <row r="14" spans="1:16" ht="33.75" customHeight="1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28"/>
      <c r="O14" s="17"/>
      <c r="P14" s="17"/>
    </row>
    <row r="17" spans="1:14" ht="36" x14ac:dyDescent="0.55000000000000004">
      <c r="A17" s="61" t="s">
        <v>14</v>
      </c>
      <c r="B17" s="62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  <c r="N17"/>
    </row>
    <row r="18" spans="1:14" ht="74.25" customHeight="1" x14ac:dyDescent="0.55000000000000004">
      <c r="A18" s="64">
        <v>13</v>
      </c>
      <c r="B18" s="68" t="s">
        <v>151</v>
      </c>
      <c r="C18" s="56">
        <f>RANK(D18,$D$18:$D$21)</f>
        <v>1</v>
      </c>
      <c r="D18" s="56">
        <f>E18-F18</f>
        <v>115.3</v>
      </c>
      <c r="E18" s="56">
        <f>G18+H18+I18</f>
        <v>115.3</v>
      </c>
      <c r="F18" s="57">
        <v>0</v>
      </c>
      <c r="G18" s="56">
        <f>(J18+K18)/2</f>
        <v>59.5</v>
      </c>
      <c r="H18" s="56">
        <f>(L18+M18)/2</f>
        <v>42</v>
      </c>
      <c r="I18" s="57">
        <v>13.8</v>
      </c>
      <c r="J18" s="57">
        <v>61.5</v>
      </c>
      <c r="K18" s="57">
        <v>57.5</v>
      </c>
      <c r="L18" s="57">
        <v>40.5</v>
      </c>
      <c r="M18" s="57">
        <v>43.5</v>
      </c>
      <c r="N18"/>
    </row>
    <row r="19" spans="1:14" ht="71.25" customHeight="1" x14ac:dyDescent="0.55000000000000004">
      <c r="A19" s="64">
        <v>15</v>
      </c>
      <c r="B19" s="68" t="s">
        <v>152</v>
      </c>
      <c r="C19" s="56">
        <f>RANK(D19,$D$18:$D$21)</f>
        <v>2</v>
      </c>
      <c r="D19" s="56">
        <f>E19-F19</f>
        <v>94.85</v>
      </c>
      <c r="E19" s="56">
        <f>G19+H19+I19</f>
        <v>94.85</v>
      </c>
      <c r="F19" s="57">
        <v>0</v>
      </c>
      <c r="G19" s="56">
        <f>(J19+K19)/2</f>
        <v>58.75</v>
      </c>
      <c r="H19" s="56">
        <f>(L19+M19)/2</f>
        <v>33.5</v>
      </c>
      <c r="I19" s="57">
        <v>2.6</v>
      </c>
      <c r="J19" s="57">
        <v>58</v>
      </c>
      <c r="K19" s="57">
        <v>59.5</v>
      </c>
      <c r="L19" s="57">
        <v>31</v>
      </c>
      <c r="M19" s="57">
        <v>36</v>
      </c>
      <c r="N19"/>
    </row>
  </sheetData>
  <mergeCells count="29">
    <mergeCell ref="A1:O3"/>
    <mergeCell ref="P1:P7"/>
    <mergeCell ref="D4:G4"/>
    <mergeCell ref="H4:L4"/>
    <mergeCell ref="O4:O5"/>
    <mergeCell ref="A5:B5"/>
    <mergeCell ref="D5:G5"/>
    <mergeCell ref="H5:L5"/>
    <mergeCell ref="M5:M6"/>
    <mergeCell ref="N5:N6"/>
    <mergeCell ref="A6:B6"/>
    <mergeCell ref="D6:G6"/>
    <mergeCell ref="O6:O7"/>
    <mergeCell ref="A7:B7"/>
    <mergeCell ref="D7:G7"/>
    <mergeCell ref="H7:L7"/>
    <mergeCell ref="A8:B8"/>
    <mergeCell ref="D8:G8"/>
    <mergeCell ref="H8:L8"/>
    <mergeCell ref="A9:B9"/>
    <mergeCell ref="D9:G9"/>
    <mergeCell ref="H9:L9"/>
    <mergeCell ref="A12:M14"/>
    <mergeCell ref="D10:G10"/>
    <mergeCell ref="H10:J10"/>
    <mergeCell ref="K10:L10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N18"/>
  <sheetViews>
    <sheetView topLeftCell="A7" zoomScale="50" zoomScaleNormal="50" workbookViewId="0">
      <selection activeCell="B18" sqref="B18"/>
    </sheetView>
  </sheetViews>
  <sheetFormatPr defaultRowHeight="15" x14ac:dyDescent="0.25"/>
  <cols>
    <col min="1" max="1" width="8.28515625" customWidth="1"/>
    <col min="2" max="2" width="55" customWidth="1"/>
    <col min="3" max="3" width="44.5703125" customWidth="1"/>
    <col min="4" max="4" width="15.7109375" customWidth="1"/>
    <col min="5" max="5" width="15.42578125" customWidth="1"/>
    <col min="6" max="6" width="15.140625" customWidth="1"/>
    <col min="7" max="7" width="15.7109375" customWidth="1"/>
    <col min="8" max="8" width="16.5703125" customWidth="1"/>
    <col min="9" max="9" width="15.140625" customWidth="1"/>
    <col min="10" max="10" width="18.28515625" customWidth="1"/>
    <col min="11" max="11" width="15.42578125" customWidth="1"/>
    <col min="12" max="12" width="25" customWidth="1"/>
    <col min="13" max="13" width="28.7109375" customWidth="1"/>
    <col min="14" max="14" width="8.5703125" hidden="1" customWidth="1"/>
  </cols>
  <sheetData>
    <row r="1" spans="1:14" ht="15" customHeight="1" x14ac:dyDescent="0.25">
      <c r="A1" s="81" t="s">
        <v>116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15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84.75" customHeight="1" thickBot="1" x14ac:dyDescent="0.3">
      <c r="A3" s="87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9"/>
    </row>
    <row r="4" spans="1:14" ht="50.25" customHeight="1" x14ac:dyDescent="0.5">
      <c r="A4" s="47"/>
      <c r="B4" s="47"/>
      <c r="C4" s="48"/>
      <c r="D4" s="91" t="s">
        <v>105</v>
      </c>
      <c r="E4" s="91"/>
      <c r="F4" s="91"/>
      <c r="G4" s="91"/>
      <c r="H4" s="91" t="s">
        <v>0</v>
      </c>
      <c r="I4" s="91"/>
      <c r="J4" s="91"/>
      <c r="K4" s="91"/>
      <c r="L4" s="91"/>
      <c r="M4" s="43"/>
      <c r="N4" s="92"/>
    </row>
    <row r="5" spans="1:14" ht="50.25" customHeight="1" x14ac:dyDescent="0.25">
      <c r="A5" s="80"/>
      <c r="B5" s="80"/>
      <c r="C5" s="49"/>
      <c r="D5" s="76" t="s">
        <v>106</v>
      </c>
      <c r="E5" s="76"/>
      <c r="F5" s="76"/>
      <c r="G5" s="76"/>
      <c r="H5" s="79" t="s">
        <v>107</v>
      </c>
      <c r="I5" s="79"/>
      <c r="J5" s="79"/>
      <c r="K5" s="79"/>
      <c r="L5" s="79"/>
      <c r="M5" s="94"/>
      <c r="N5" s="93"/>
    </row>
    <row r="6" spans="1:14" ht="42" customHeight="1" x14ac:dyDescent="0.25">
      <c r="A6" s="80" t="s">
        <v>3</v>
      </c>
      <c r="B6" s="80"/>
      <c r="C6" s="49">
        <v>43592</v>
      </c>
      <c r="D6" s="76" t="s">
        <v>119</v>
      </c>
      <c r="E6" s="76"/>
      <c r="F6" s="76"/>
      <c r="G6" s="76"/>
      <c r="H6" s="50" t="s">
        <v>108</v>
      </c>
      <c r="I6" s="50"/>
      <c r="J6" s="50"/>
      <c r="K6" s="50"/>
      <c r="L6" s="50"/>
      <c r="M6" s="94"/>
      <c r="N6" s="96"/>
    </row>
    <row r="7" spans="1:14" ht="54" customHeight="1" x14ac:dyDescent="0.25">
      <c r="A7" s="80" t="s">
        <v>5</v>
      </c>
      <c r="B7" s="80"/>
      <c r="C7" s="49" t="s">
        <v>104</v>
      </c>
      <c r="D7" s="76" t="s">
        <v>109</v>
      </c>
      <c r="E7" s="76"/>
      <c r="F7" s="76"/>
      <c r="G7" s="76"/>
      <c r="H7" s="79" t="s">
        <v>110</v>
      </c>
      <c r="I7" s="79"/>
      <c r="J7" s="79"/>
      <c r="K7" s="79"/>
      <c r="L7" s="79"/>
      <c r="M7" s="44"/>
      <c r="N7" s="96"/>
    </row>
    <row r="8" spans="1:14" ht="59.25" customHeight="1" x14ac:dyDescent="0.25">
      <c r="A8" s="80" t="s">
        <v>32</v>
      </c>
      <c r="B8" s="80"/>
      <c r="C8" s="46" t="s">
        <v>180</v>
      </c>
      <c r="D8" s="76" t="s">
        <v>111</v>
      </c>
      <c r="E8" s="76"/>
      <c r="F8" s="76"/>
      <c r="G8" s="76"/>
      <c r="H8" s="79" t="s">
        <v>112</v>
      </c>
      <c r="I8" s="79"/>
      <c r="J8" s="79"/>
      <c r="K8" s="79"/>
      <c r="L8" s="79"/>
      <c r="M8" s="44"/>
      <c r="N8" s="19"/>
    </row>
    <row r="9" spans="1:14" ht="95.25" customHeight="1" x14ac:dyDescent="0.25">
      <c r="A9" s="80" t="s">
        <v>115</v>
      </c>
      <c r="B9" s="80"/>
      <c r="C9" s="46" t="s">
        <v>118</v>
      </c>
      <c r="D9" s="76" t="s">
        <v>113</v>
      </c>
      <c r="E9" s="76"/>
      <c r="F9" s="76"/>
      <c r="G9" s="76"/>
      <c r="H9" s="79" t="s">
        <v>114</v>
      </c>
      <c r="I9" s="79"/>
      <c r="J9" s="79"/>
      <c r="K9" s="79"/>
      <c r="L9" s="79"/>
      <c r="M9" s="45"/>
      <c r="N9" s="19"/>
    </row>
    <row r="10" spans="1:14" ht="53.25" customHeight="1" x14ac:dyDescent="0.25">
      <c r="A10" s="51"/>
      <c r="B10" s="51"/>
      <c r="C10" s="52" t="s">
        <v>125</v>
      </c>
      <c r="D10" s="76"/>
      <c r="E10" s="76"/>
      <c r="F10" s="76"/>
      <c r="G10" s="76"/>
      <c r="H10" s="79"/>
      <c r="I10" s="79"/>
      <c r="J10" s="79"/>
      <c r="K10" s="79"/>
      <c r="L10" s="79"/>
      <c r="M10" s="42"/>
      <c r="N10" s="2"/>
    </row>
    <row r="11" spans="1:14" ht="20.25" x14ac:dyDescent="0.3">
      <c r="D11" s="77"/>
      <c r="E11" s="77"/>
      <c r="F11" s="77"/>
      <c r="G11" s="77"/>
      <c r="H11" s="78"/>
      <c r="I11" s="78"/>
      <c r="J11" s="78"/>
      <c r="K11" s="78"/>
      <c r="L11" s="78"/>
      <c r="M11" s="41"/>
    </row>
    <row r="12" spans="1:14" ht="15" customHeight="1" x14ac:dyDescent="0.25">
      <c r="A12" s="97" t="s">
        <v>13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16"/>
    </row>
    <row r="13" spans="1:14" ht="4.5" customHeight="1" x14ac:dyDescent="0.25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16"/>
    </row>
    <row r="14" spans="1:14" ht="15.75" customHeight="1" x14ac:dyDescent="0.2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17"/>
    </row>
    <row r="15" spans="1:14" ht="33.75" x14ac:dyDescent="0.5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65"/>
      <c r="L15" s="48"/>
      <c r="M15" s="48"/>
      <c r="N15" s="48"/>
    </row>
    <row r="17" spans="1:13" ht="36" x14ac:dyDescent="0.55000000000000004">
      <c r="A17" s="63" t="s">
        <v>14</v>
      </c>
      <c r="B17" s="58" t="s">
        <v>127</v>
      </c>
      <c r="C17" s="62" t="s">
        <v>126</v>
      </c>
      <c r="D17" s="58" t="s">
        <v>103</v>
      </c>
      <c r="E17" s="58" t="s">
        <v>102</v>
      </c>
      <c r="F17" s="58" t="s">
        <v>101</v>
      </c>
      <c r="G17" s="58" t="s">
        <v>128</v>
      </c>
      <c r="H17" s="58" t="s">
        <v>129</v>
      </c>
      <c r="I17" s="58" t="s">
        <v>100</v>
      </c>
      <c r="J17" s="58" t="s">
        <v>130</v>
      </c>
      <c r="K17" s="58" t="s">
        <v>131</v>
      </c>
      <c r="L17" s="58" t="s">
        <v>132</v>
      </c>
      <c r="M17" s="58" t="s">
        <v>133</v>
      </c>
    </row>
    <row r="18" spans="1:13" ht="85.5" customHeight="1" x14ac:dyDescent="0.55000000000000004">
      <c r="A18" s="67">
        <v>16</v>
      </c>
      <c r="B18" s="66" t="s">
        <v>157</v>
      </c>
      <c r="C18" s="56">
        <f>RANK(D18,$D$18:$D$22)</f>
        <v>1</v>
      </c>
      <c r="D18" s="56">
        <f>E18-F18</f>
        <v>90.85</v>
      </c>
      <c r="E18" s="56">
        <f>G18+H18+I18</f>
        <v>90.85</v>
      </c>
      <c r="F18" s="57">
        <v>0</v>
      </c>
      <c r="G18" s="56">
        <f>(J18+K18)/2</f>
        <v>60.5</v>
      </c>
      <c r="H18" s="56">
        <f>(L18+M18)/2</f>
        <v>26.75</v>
      </c>
      <c r="I18" s="57">
        <v>3.6</v>
      </c>
      <c r="J18" s="57">
        <v>57.5</v>
      </c>
      <c r="K18" s="57">
        <v>63.5</v>
      </c>
      <c r="L18" s="57">
        <v>24.5</v>
      </c>
      <c r="M18" s="57">
        <v>29</v>
      </c>
    </row>
  </sheetData>
  <mergeCells count="27">
    <mergeCell ref="A1:N3"/>
    <mergeCell ref="D4:G4"/>
    <mergeCell ref="H4:L4"/>
    <mergeCell ref="N4:N5"/>
    <mergeCell ref="A5:B5"/>
    <mergeCell ref="D5:G5"/>
    <mergeCell ref="H5:L5"/>
    <mergeCell ref="M5:M6"/>
    <mergeCell ref="A6:B6"/>
    <mergeCell ref="D6:G6"/>
    <mergeCell ref="N6:N7"/>
    <mergeCell ref="A7:B7"/>
    <mergeCell ref="D7:G7"/>
    <mergeCell ref="H7:L7"/>
    <mergeCell ref="A12:M14"/>
    <mergeCell ref="A9:B9"/>
    <mergeCell ref="D9:G9"/>
    <mergeCell ref="H9:L9"/>
    <mergeCell ref="D10:G10"/>
    <mergeCell ref="H10:J10"/>
    <mergeCell ref="K10:L10"/>
    <mergeCell ref="A8:B8"/>
    <mergeCell ref="D8:G8"/>
    <mergeCell ref="H8:L8"/>
    <mergeCell ref="D11:G11"/>
    <mergeCell ref="H11:J11"/>
    <mergeCell ref="K11:L1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20</vt:i4>
      </vt:variant>
    </vt:vector>
  </HeadingPairs>
  <TitlesOfParts>
    <vt:vector size="40" baseType="lpstr">
      <vt:lpstr>AIR.Д.Пр.</vt:lpstr>
      <vt:lpstr>Дети 6-9 Пр.</vt:lpstr>
      <vt:lpstr>Юн. А 10-14 Д.Л.</vt:lpstr>
      <vt:lpstr>Юн. А 10-14 Д.Пр. </vt:lpstr>
      <vt:lpstr>Юн. Б 15-17 Д.Л.</vt:lpstr>
      <vt:lpstr>Вз. Л.</vt:lpstr>
      <vt:lpstr>Вз. Дуэт. Л. </vt:lpstr>
      <vt:lpstr>Вз.Пр.</vt:lpstr>
      <vt:lpstr>Дети Пол. 6-9 Л.</vt:lpstr>
      <vt:lpstr>Дети Пол. 6-9 Пр.</vt:lpstr>
      <vt:lpstr>Юн. Пол. 10-14.Д.Л.</vt:lpstr>
      <vt:lpstr>Юн. Пол. 10-14 Д.Полупр.</vt:lpstr>
      <vt:lpstr>Юн. Пол. 10-14.Д. Пр.</vt:lpstr>
      <vt:lpstr>Юн. Пол.Б 15-17 Д.Пр.</vt:lpstr>
      <vt:lpstr>Юн. Пол.Б 15-17 Юн.Пр.</vt:lpstr>
      <vt:lpstr>2</vt:lpstr>
      <vt:lpstr>Кол.Дети 6-9.Л.</vt:lpstr>
      <vt:lpstr>Кол.Юн.А Д.Л.</vt:lpstr>
      <vt:lpstr>Кол. Юн.Б Д.Л.</vt:lpstr>
      <vt:lpstr>Кол.Вз.Л.</vt:lpstr>
      <vt:lpstr>'2'!Область_печати</vt:lpstr>
      <vt:lpstr>AIR.Д.Пр.!Область_печати</vt:lpstr>
      <vt:lpstr>'Вз. Дуэт. Л. '!Область_печати</vt:lpstr>
      <vt:lpstr>'Вз. Л.'!Область_печати</vt:lpstr>
      <vt:lpstr>Вз.Пр.!Область_печати</vt:lpstr>
      <vt:lpstr>'Дети 6-9 Пр.'!Область_печати</vt:lpstr>
      <vt:lpstr>'Дети Пол. 6-9 Л.'!Область_печати</vt:lpstr>
      <vt:lpstr>'Дети Пол. 6-9 Пр.'!Область_печати</vt:lpstr>
      <vt:lpstr>'Кол. Юн.Б Д.Л.'!Область_печати</vt:lpstr>
      <vt:lpstr>Кол.Вз.Л.!Область_печати</vt:lpstr>
      <vt:lpstr>'Кол.Дети 6-9.Л.'!Область_печати</vt:lpstr>
      <vt:lpstr>'Кол.Юн.А Д.Л.'!Область_печати</vt:lpstr>
      <vt:lpstr>'Юн. А 10-14 Д.Л.'!Область_печати</vt:lpstr>
      <vt:lpstr>'Юн. А 10-14 Д.Пр. '!Область_печати</vt:lpstr>
      <vt:lpstr>'Юн. Б 15-17 Д.Л.'!Область_печати</vt:lpstr>
      <vt:lpstr>'Юн. Пол. 10-14 Д.Полупр.'!Область_печати</vt:lpstr>
      <vt:lpstr>'Юн. Пол. 10-14.Д. Пр.'!Область_печати</vt:lpstr>
      <vt:lpstr>'Юн. Пол. 10-14.Д.Л.'!Область_печати</vt:lpstr>
      <vt:lpstr>'Юн. Пол.Б 15-17 Д.Пр.'!Область_печати</vt:lpstr>
      <vt:lpstr>'Юн. Пол.Б 15-17 Юн.Пр.'!Область_печати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2019-05-09T12:13:55Z</dcterms:modified>
</cp:coreProperties>
</file>